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SP Final Forms and Documents\OSP Budget Documents\01_OSP Budget Templates\"/>
    </mc:Choice>
  </mc:AlternateContent>
  <xr:revisionPtr revIDLastSave="0" documentId="13_ncr:1_{F4B2A820-1B09-4AC4-8BF3-784876FBD9BF}" xr6:coauthVersionLast="47" xr6:coauthVersionMax="47" xr10:uidLastSave="{00000000-0000-0000-0000-000000000000}"/>
  <workbookProtection workbookAlgorithmName="SHA-512" workbookHashValue="YitRGjWjjEJVSDOkU/ohbqCRL2tnOrEcjmpEmrXBI0qvqlybH3RCMHYOjQSmXsHSvqFRmPDY60YTHg1amPUnWA==" workbookSaltValue="albQ9IJI6qiMy1HTe1bvew==" workbookSpinCount="100000" lockStructure="1"/>
  <bookViews>
    <workbookView xWindow="-28920" yWindow="-120" windowWidth="29040" windowHeight="15720" xr2:uid="{69EA67E9-5F96-4524-BDA2-7637CFF0D387}"/>
  </bookViews>
  <sheets>
    <sheet name="FORGE Budget" sheetId="1" r:id="rId1"/>
    <sheet name="Allowable vs Unallowable Costs" sheetId="3" r:id="rId2"/>
    <sheet name="Cost of Attendance" sheetId="4" r:id="rId3"/>
    <sheet name="Information" sheetId="2" state="hidden" r:id="rId4"/>
  </sheets>
  <externalReferences>
    <externalReference r:id="rId5"/>
  </externalReferences>
  <definedNames>
    <definedName name="Prefix">[1]Reference!$A$14:$A$20</definedName>
    <definedName name="_xlnm.Print_Area" localSheetId="0">'FORGE Budget'!$A$1:$P$62</definedName>
    <definedName name="ProjectRole">[1]Reference!$A$7:$A$11</definedName>
    <definedName name="Suffix">[1]Reference!$A$23:$A$27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" i="1" l="1" a="1"/>
  <c r="C4" i="1" s="1"/>
  <c r="P54" i="1"/>
  <c r="P48" i="1"/>
  <c r="P47" i="1"/>
  <c r="P46" i="1"/>
  <c r="P45" i="1"/>
  <c r="P44" i="1"/>
  <c r="P43" i="1"/>
  <c r="P42" i="1"/>
  <c r="P41" i="1"/>
  <c r="P34" i="1"/>
  <c r="P33" i="1"/>
  <c r="P32" i="1"/>
  <c r="P31" i="1"/>
  <c r="N13" i="1"/>
  <c r="P36" i="1" l="1" a="1"/>
  <c r="P36" i="1" s="1"/>
  <c r="N36" i="1"/>
  <c r="L36" i="1"/>
  <c r="N50" i="1"/>
  <c r="L50" i="1"/>
  <c r="H13" i="1"/>
  <c r="H14" i="1"/>
  <c r="N14" i="1"/>
  <c r="H15" i="1"/>
  <c r="N15" i="1"/>
  <c r="H16" i="1"/>
  <c r="N16" i="1"/>
  <c r="H17" i="1"/>
  <c r="N17" i="1"/>
  <c r="W8" i="1" s="1"/>
  <c r="H18" i="1"/>
  <c r="N18" i="1"/>
  <c r="H19" i="1"/>
  <c r="N19" i="1"/>
  <c r="H20" i="1"/>
  <c r="N20" i="1"/>
  <c r="H21" i="1"/>
  <c r="N21" i="1"/>
  <c r="W9" i="1" s="1"/>
  <c r="H22" i="1"/>
  <c r="N22" i="1"/>
  <c r="H23" i="1"/>
  <c r="N23" i="1"/>
  <c r="H24" i="1"/>
  <c r="N24" i="1"/>
  <c r="C7" i="4"/>
  <c r="D7" i="4"/>
  <c r="E7" i="4"/>
  <c r="F7" i="4"/>
  <c r="G7" i="4"/>
  <c r="B7" i="4"/>
  <c r="X9" i="1" l="1"/>
  <c r="Y9" i="1" s="1"/>
  <c r="X8" i="1"/>
  <c r="Y8" i="1" s="1"/>
  <c r="O24" i="1"/>
  <c r="P24" i="1" s="1"/>
  <c r="O23" i="1"/>
  <c r="P23" i="1" s="1"/>
  <c r="O22" i="1"/>
  <c r="P22" i="1" s="1"/>
  <c r="O21" i="1"/>
  <c r="P21" i="1" s="1"/>
  <c r="O20" i="1"/>
  <c r="P20" i="1" s="1"/>
  <c r="O19" i="1"/>
  <c r="P19" i="1" s="1"/>
  <c r="O18" i="1"/>
  <c r="O17" i="1"/>
  <c r="P17" i="1" s="1"/>
  <c r="O16" i="1"/>
  <c r="P16" i="1" s="1"/>
  <c r="O15" i="1"/>
  <c r="O14" i="1"/>
  <c r="P14" i="1" s="1"/>
  <c r="O13" i="1"/>
  <c r="O27" i="1"/>
  <c r="N54" i="1" s="1"/>
  <c r="N62" i="1" s="1"/>
  <c r="P18" i="1"/>
  <c r="X10" i="1" l="1"/>
  <c r="X11" i="1" s="1"/>
  <c r="N27" i="1"/>
  <c r="L54" i="1" s="1"/>
  <c r="L62" i="1" s="1"/>
  <c r="W10" i="1"/>
  <c r="W11" i="1" s="1"/>
  <c r="P15" i="1"/>
  <c r="P50" i="1"/>
  <c r="Y10" i="1" l="1"/>
  <c r="Y11" i="1" s="1"/>
  <c r="P13" i="1"/>
  <c r="P27" i="1" s="1"/>
  <c r="P6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OSP</author>
  </authors>
  <commentList>
    <comment ref="K11" authorId="0" shapeId="0" xr:uid="{9D7C019B-8A0C-4CE0-95D8-3A8EBFD9F93D}">
      <text>
        <r>
          <rPr>
            <sz val="9"/>
            <color indexed="81"/>
            <rFont val="Tahoma"/>
            <family val="2"/>
          </rPr>
          <t>Course/Time Buyouts are unallowable expenses for FORGE projects.</t>
        </r>
      </text>
    </comment>
    <comment ref="A39" authorId="0" shapeId="0" xr:uid="{D7043285-139D-4317-884D-B5A4D4A3A79F}">
      <text>
        <r>
          <rPr>
            <sz val="9"/>
            <color indexed="81"/>
            <rFont val="Tahoma"/>
            <family val="2"/>
          </rPr>
          <t>Do NOT include any expenses that are unallowable. Refer to the 2nd tab of this excel to view allowable vs. unallowable.</t>
        </r>
      </text>
    </comment>
    <comment ref="A60" authorId="0" shapeId="0" xr:uid="{21DE8349-34FF-4B84-A2E3-B1D8A0A5D28D}">
      <text>
        <r>
          <rPr>
            <sz val="9"/>
            <color indexed="81"/>
            <rFont val="Tahoma"/>
            <family val="2"/>
          </rPr>
          <t xml:space="preserve">Please make sure not to exceed the budget threshold of the Tier you are applying to.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<sst xmlns="http://schemas.openxmlformats.org/spreadsheetml/2006/main" count="208" uniqueCount="144">
  <si>
    <t>begins</t>
  </si>
  <si>
    <t>ends</t>
  </si>
  <si>
    <t>The University of Texas Rio Grande Valley</t>
  </si>
  <si>
    <t>Internal Funding / FORGE</t>
  </si>
  <si>
    <t>Project Name:</t>
  </si>
  <si>
    <t>Sponsor:</t>
  </si>
  <si>
    <t>Tier Type:</t>
  </si>
  <si>
    <t>Principal Investigator:</t>
  </si>
  <si>
    <t>Co-Principal Investigator(s):</t>
  </si>
  <si>
    <t>Name of Organization:</t>
  </si>
  <si>
    <t>Project Period:</t>
  </si>
  <si>
    <t>Tier Project Duration:</t>
  </si>
  <si>
    <t>Pre- fix</t>
  </si>
  <si>
    <t>* First Name</t>
  </si>
  <si>
    <t>* Last Name</t>
  </si>
  <si>
    <t>* Project Role</t>
  </si>
  <si>
    <t>Employee Classification (select from dropdown)</t>
  </si>
  <si>
    <t>Fringe %</t>
  </si>
  <si>
    <t>Base Salary ($)</t>
  </si>
  <si>
    <t>Cal. Months</t>
  </si>
  <si>
    <t>Sum. Months</t>
  </si>
  <si>
    <t>Requested Salary</t>
  </si>
  <si>
    <t>Fringe Benefits</t>
  </si>
  <si>
    <t>Funds Requested</t>
  </si>
  <si>
    <t>Faculty</t>
  </si>
  <si>
    <t>* Compensation Type</t>
  </si>
  <si>
    <t>PROJECT PERSONNEL</t>
  </si>
  <si>
    <t>*Budget Year</t>
  </si>
  <si>
    <t>Year 1</t>
  </si>
  <si>
    <t>Year 2</t>
  </si>
  <si>
    <t>1.</t>
  </si>
  <si>
    <t>2.</t>
  </si>
  <si>
    <t>3.</t>
  </si>
  <si>
    <t>4.</t>
  </si>
  <si>
    <t>5.</t>
  </si>
  <si>
    <t>6.</t>
  </si>
  <si>
    <t>7.</t>
  </si>
  <si>
    <t>8.</t>
  </si>
  <si>
    <t>Total</t>
  </si>
  <si>
    <t>Travel</t>
  </si>
  <si>
    <t>Publication Costs</t>
  </si>
  <si>
    <t>Staff (Full-Time)</t>
  </si>
  <si>
    <t>Staff (Part-Time)</t>
  </si>
  <si>
    <t>Student</t>
  </si>
  <si>
    <t>Dr.</t>
  </si>
  <si>
    <t>Ms.</t>
  </si>
  <si>
    <t>Mr.</t>
  </si>
  <si>
    <t>Total Project Personnel</t>
  </si>
  <si>
    <t>Mrs.</t>
  </si>
  <si>
    <t>EQUIPMENT</t>
  </si>
  <si>
    <t>12 mo. - Use Cal Month
9 mo. - Use Sum Month</t>
  </si>
  <si>
    <t>Category</t>
  </si>
  <si>
    <t>Description</t>
  </si>
  <si>
    <t>Type</t>
  </si>
  <si>
    <t>Faculty Summer Salary</t>
  </si>
  <si>
    <t>Graduate Research Assistant Support</t>
  </si>
  <si>
    <t>Postdoctoral Support</t>
  </si>
  <si>
    <t>Reearch Technician/Specialist</t>
  </si>
  <si>
    <t>Laboratory Supplies</t>
  </si>
  <si>
    <t>Software Licenses</t>
  </si>
  <si>
    <t>Participant Compensation</t>
  </si>
  <si>
    <t>Data Services</t>
  </si>
  <si>
    <t>Specialized Equipment</t>
  </si>
  <si>
    <t>Subawards or Service Contracts</t>
  </si>
  <si>
    <t>Maximum 2 months per PI/Co‑PI, based on Institutional Base Salary.</t>
  </si>
  <si>
    <t>Salary and tuition support for graduate research assistants.</t>
  </si>
  <si>
    <t>Salary and benefits for postdoctoral scholars.</t>
  </si>
  <si>
    <t>Salary if justified by project needs.</t>
  </si>
  <si>
    <t>Consumable supplies and materials required for research.</t>
  </si>
  <si>
    <t>Only licenses essential to the project.</t>
  </si>
  <si>
    <t>Incentives, recruitment costs, and participant payments.</t>
  </si>
  <si>
    <t>Data acquisition, processing, or analysis services.</t>
  </si>
  <si>
    <t>Page charges and open‑access fees.</t>
  </si>
  <si>
    <t>Equipment directly essential to the project; requires consultation with Division of Research.</t>
  </si>
  <si>
    <t>External collaborator support or specialized services not available at UTRGV; requires Division of Research pre‑approval.</t>
  </si>
  <si>
    <t>Allowable</t>
  </si>
  <si>
    <t>Allowable vs. Unallowable Expenses Table (ALL TIERS)</t>
  </si>
  <si>
    <t>Course and Time Buyouts</t>
  </si>
  <si>
    <t>General Professional Development</t>
  </si>
  <si>
    <t>Furniture</t>
  </si>
  <si>
    <t>Renovations or Construction</t>
  </si>
  <si>
    <t>General Membership Dues</t>
  </si>
  <si>
    <t>Entertainment or Food</t>
  </si>
  <si>
    <t>Indirect Costs</t>
  </si>
  <si>
    <t>Not permitted under internal awards.</t>
  </si>
  <si>
    <t>Training not directly tied to project aims.</t>
  </si>
  <si>
    <t>Travel is unallowable; faculty should apply to the TRIP program instead.</t>
  </si>
  <si>
    <t>Computers and general office equipment unless classified as specialized research equipment.</t>
  </si>
  <si>
    <t xml:space="preserve">Office Equipment </t>
  </si>
  <si>
    <t>Not allowed.</t>
  </si>
  <si>
    <t>Any facility modification is unallowable.</t>
  </si>
  <si>
    <t>Not permitted.</t>
  </si>
  <si>
    <t>Except participant/subject incentives.</t>
  </si>
  <si>
    <t>F&amp;A/IDC is not included in internal awards.</t>
  </si>
  <si>
    <t>Unallowable</t>
  </si>
  <si>
    <t>OTHER DIRECT COSTS</t>
  </si>
  <si>
    <t>Prefix</t>
  </si>
  <si>
    <t>Miss.</t>
  </si>
  <si>
    <t>TOTAL DIRECT COSTS</t>
  </si>
  <si>
    <t>INDIRECT COSTS</t>
  </si>
  <si>
    <t>TOTAL PROJECT COSTS</t>
  </si>
  <si>
    <t>Laboratory supplies and materials</t>
  </si>
  <si>
    <t>Software licenses essential to the project</t>
  </si>
  <si>
    <t>Subject/participant compensation and recruitment costs</t>
  </si>
  <si>
    <t>Data acquisition, processing, or analysis services</t>
  </si>
  <si>
    <t>Publication costs (page charges, open access fees)</t>
  </si>
  <si>
    <t>Other Direct Costs</t>
  </si>
  <si>
    <t xml:space="preserve">Subaward to external collaborator or service contract for specific expertise or resources not available at UTRGV (requires Division of Research pre-approval) </t>
  </si>
  <si>
    <t>[Select One of the Allowable Costs]</t>
  </si>
  <si>
    <t>Tuition Support for GRA(s)</t>
  </si>
  <si>
    <t>Tuition &amp; Fees</t>
  </si>
  <si>
    <t>Housing &amp; Food</t>
  </si>
  <si>
    <t>Transportation</t>
  </si>
  <si>
    <t>Miscellaneous</t>
  </si>
  <si>
    <t>Total Cost of Attendance</t>
  </si>
  <si>
    <t>Resident Living with Family</t>
  </si>
  <si>
    <t>Resident Living On Campus</t>
  </si>
  <si>
    <t>Resident Living Off Campus</t>
  </si>
  <si>
    <t>Non-Resident Living with Family</t>
  </si>
  <si>
    <t>Non-Resident Living On Campus</t>
  </si>
  <si>
    <t>Non-Resident Living Off Campus</t>
  </si>
  <si>
    <t>For more information on the Cost of Attendance for the UTRGV School of Medicine, click here. </t>
  </si>
  <si>
    <t>For Cost of Attendance information for the UTRGV School of Podiatric Medicine, click here. </t>
  </si>
  <si>
    <t>Books, Course Materials, Supplies &amp; Equipment</t>
  </si>
  <si>
    <t xml:space="preserve">Total Equipment </t>
  </si>
  <si>
    <t xml:space="preserve">Total Other Direct Costs </t>
  </si>
  <si>
    <t>Total Project Costs</t>
  </si>
  <si>
    <t>Total Indirect Costs</t>
  </si>
  <si>
    <t>Total Direct Costs</t>
  </si>
  <si>
    <t>Only specialized equipment directly essential to the project. Consult with Division of Research before submission.</t>
  </si>
  <si>
    <t>Each budget line item listed below must include a clear, specific explanation in the budget justification.</t>
  </si>
  <si>
    <t>Indirect costs are NOT allowed for these internal awards.</t>
  </si>
  <si>
    <t>The totals in this section are automatically calculated.</t>
  </si>
  <si>
    <t>Select One</t>
  </si>
  <si>
    <t>Budget Considerations</t>
  </si>
  <si>
    <t>Budgets should be appropriate to project scope and directly support seed grant objectives</t>
  </si>
  <si>
    <t>Priority should be given to expenses that generate data, establish methodologies, or build team capacity</t>
  </si>
  <si>
    <t>Graduate student support is highly encouraged and viewed favorably in review</t>
  </si>
  <si>
    <t>Equipment requests &gt;$5,000 require consultation with Division of Research prior to submission</t>
  </si>
  <si>
    <t>* Appointment Type</t>
  </si>
  <si>
    <t>Salaries</t>
  </si>
  <si>
    <t>Direct Wages</t>
  </si>
  <si>
    <t>Subtotal:</t>
  </si>
  <si>
    <r>
      <rPr>
        <b/>
        <sz val="12"/>
        <color theme="1"/>
        <rFont val="Arial"/>
        <family val="2"/>
      </rPr>
      <t>Graduate Cost of Attendance for Full-Time Enrollment (2026-2027)</t>
    </r>
    <r>
      <rPr>
        <sz val="12"/>
        <color theme="1"/>
        <rFont val="Arial"/>
        <family val="2"/>
      </rPr>
      <t xml:space="preserve">
</t>
    </r>
    <r>
      <rPr>
        <i/>
        <u/>
        <sz val="10"/>
        <color theme="1"/>
        <rFont val="Arial"/>
        <family val="2"/>
      </rPr>
      <t>(Based on enrollment of 10 hours per semester)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</si>
</sst>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-409]mmmm\ d\,\ yyyy;@"/>
    <numFmt numFmtId="165" formatCode="0.0%"/>
    <numFmt numFmtId="166" formatCode="&quot;$&quot;#,##0"/>
  </numFmts>
  <fonts count="36" x14ac:knownFonts="1">
    <font>
      <sz val="10"/>
      <color theme="1"/>
      <name val="Helvetica"/>
      <family val="2"/>
    </font>
    <font>
      <sz val="10"/>
      <color theme="1"/>
      <name val="Helvetica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9"/>
      <color rgb="FF214221"/>
      <name val="Arial"/>
      <family val="2"/>
    </font>
    <font>
      <b/>
      <sz val="10"/>
      <name val="Arial"/>
      <family val="2"/>
    </font>
    <font>
      <sz val="10"/>
      <color rgb="FF214221"/>
      <name val="Arial"/>
      <family val="2"/>
    </font>
    <font>
      <b/>
      <sz val="10"/>
      <color indexed="23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9"/>
      <color indexed="81"/>
      <name val="Tahoma"/>
      <family val="2"/>
    </font>
    <font>
      <u/>
      <sz val="10"/>
      <color theme="10"/>
      <name val="Helvetica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i/>
      <u/>
      <sz val="11"/>
      <color rgb="FFC00000"/>
      <name val="Helvetica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rgb="FFF05023"/>
      <name val="Arial"/>
      <family val="2"/>
    </font>
    <font>
      <sz val="9"/>
      <color theme="1"/>
      <name val="Arial"/>
      <family val="2"/>
    </font>
    <font>
      <b/>
      <u/>
      <sz val="12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b/>
      <sz val="10"/>
      <color rgb="FF505050"/>
      <name val="Arial"/>
      <family val="2"/>
    </font>
    <font>
      <b/>
      <sz val="10"/>
      <color rgb="FF4A4A4A"/>
      <name val="Arial"/>
      <family val="2"/>
    </font>
    <font>
      <b/>
      <sz val="7"/>
      <color rgb="FFA20000"/>
      <name val="Arial"/>
      <family val="2"/>
    </font>
    <font>
      <b/>
      <i/>
      <sz val="10"/>
      <color rgb="FFAA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u/>
      <sz val="10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B7B7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05023"/>
        <bgColor indexed="64"/>
      </patternFill>
    </fill>
    <fill>
      <patternFill patternType="solid">
        <fgColor rgb="FF0C2340"/>
        <bgColor indexed="64"/>
      </patternFill>
    </fill>
    <fill>
      <patternFill patternType="solid">
        <fgColor rgb="FFFBD4C9"/>
        <bgColor indexed="64"/>
      </patternFill>
    </fill>
    <fill>
      <patternFill patternType="solid">
        <fgColor rgb="FFDFEBF9"/>
        <bgColor indexed="64"/>
      </patternFill>
    </fill>
    <fill>
      <patternFill patternType="solid">
        <fgColor rgb="FFFFFF00"/>
        <bgColor indexed="64"/>
      </patternFill>
    </fill>
    <fill>
      <patternFill patternType="darkUp">
        <fgColor theme="0"/>
        <bgColor rgb="FFFFBDBD"/>
      </patternFill>
    </fill>
    <fill>
      <patternFill patternType="solid">
        <fgColor rgb="FFCCCCFF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DashDotDot">
        <color rgb="FFFF0000"/>
      </right>
      <top style="mediumDashDotDot">
        <color rgb="FFFF0000"/>
      </top>
      <bottom/>
      <diagonal/>
    </border>
    <border>
      <left style="mediumDashDotDot">
        <color indexed="10"/>
      </left>
      <right/>
      <top/>
      <bottom style="thin">
        <color indexed="8"/>
      </bottom>
      <diagonal/>
    </border>
    <border>
      <left/>
      <right style="mediumDashDotDot">
        <color indexed="10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DashDotDot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DashDotDot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DashDotDot">
        <color rgb="FFFF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DashDotDot">
        <color indexed="10"/>
      </right>
      <top style="thin">
        <color indexed="8"/>
      </top>
      <bottom style="mediumDashDotDot">
        <color rgb="FFFF0000"/>
      </bottom>
      <diagonal/>
    </border>
    <border>
      <left style="mediumDashDotDot">
        <color rgb="FFFF0000"/>
      </left>
      <right/>
      <top style="mediumDashDotDot">
        <color rgb="FFFF0000"/>
      </top>
      <bottom/>
      <diagonal/>
    </border>
    <border>
      <left style="mediumDashDotDot">
        <color indexed="10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73">
    <xf numFmtId="0" fontId="0" fillId="0" borderId="0" xfId="0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5" fontId="7" fillId="0" borderId="0" xfId="1" applyNumberFormat="1" applyFont="1" applyFill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5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right"/>
    </xf>
    <xf numFmtId="0" fontId="3" fillId="0" borderId="0" xfId="0" applyFont="1"/>
    <xf numFmtId="166" fontId="3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8" fillId="0" borderId="0" xfId="0" applyFont="1"/>
    <xf numFmtId="49" fontId="11" fillId="0" borderId="20" xfId="0" applyNumberFormat="1" applyFont="1" applyBorder="1" applyAlignment="1">
      <alignment horizontal="right"/>
    </xf>
    <xf numFmtId="0" fontId="4" fillId="0" borderId="0" xfId="0" applyFont="1"/>
    <xf numFmtId="166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right" indent="1"/>
    </xf>
    <xf numFmtId="0" fontId="3" fillId="0" borderId="0" xfId="0" applyFont="1" applyProtection="1">
      <protection locked="0"/>
    </xf>
    <xf numFmtId="0" fontId="12" fillId="0" borderId="0" xfId="0" applyFont="1"/>
    <xf numFmtId="49" fontId="8" fillId="0" borderId="0" xfId="0" applyNumberFormat="1" applyFont="1"/>
    <xf numFmtId="0" fontId="16" fillId="5" borderId="22" xfId="0" applyFont="1" applyFill="1" applyBorder="1" applyAlignment="1">
      <alignment horizontal="center" vertical="center"/>
    </xf>
    <xf numFmtId="0" fontId="16" fillId="5" borderId="30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0" fontId="17" fillId="6" borderId="24" xfId="0" applyFont="1" applyFill="1" applyBorder="1"/>
    <xf numFmtId="0" fontId="12" fillId="0" borderId="19" xfId="0" applyFont="1" applyBorder="1"/>
    <xf numFmtId="0" fontId="12" fillId="0" borderId="25" xfId="0" applyFont="1" applyBorder="1" applyAlignment="1">
      <alignment horizontal="center" vertical="center"/>
    </xf>
    <xf numFmtId="0" fontId="17" fillId="6" borderId="31" xfId="0" applyFont="1" applyFill="1" applyBorder="1"/>
    <xf numFmtId="0" fontId="12" fillId="0" borderId="32" xfId="0" applyFont="1" applyBorder="1"/>
    <xf numFmtId="0" fontId="12" fillId="0" borderId="33" xfId="0" applyFont="1" applyBorder="1" applyAlignment="1">
      <alignment horizontal="center" vertical="center"/>
    </xf>
    <xf numFmtId="0" fontId="17" fillId="7" borderId="22" xfId="0" applyFont="1" applyFill="1" applyBorder="1"/>
    <xf numFmtId="0" fontId="12" fillId="0" borderId="30" xfId="0" applyFont="1" applyBorder="1"/>
    <xf numFmtId="0" fontId="12" fillId="0" borderId="23" xfId="0" applyFont="1" applyBorder="1" applyAlignment="1">
      <alignment horizontal="center" vertical="center"/>
    </xf>
    <xf numFmtId="0" fontId="17" fillId="7" borderId="24" xfId="0" applyFont="1" applyFill="1" applyBorder="1"/>
    <xf numFmtId="0" fontId="18" fillId="0" borderId="19" xfId="2" applyFont="1" applyBorder="1"/>
    <xf numFmtId="0" fontId="17" fillId="7" borderId="26" xfId="0" applyFont="1" applyFill="1" applyBorder="1"/>
    <xf numFmtId="0" fontId="12" fillId="0" borderId="34" xfId="0" applyFont="1" applyBorder="1"/>
    <xf numFmtId="0" fontId="12" fillId="0" borderId="27" xfId="0" applyFont="1" applyBorder="1" applyAlignment="1">
      <alignment horizontal="center" vertical="center"/>
    </xf>
    <xf numFmtId="0" fontId="19" fillId="10" borderId="35" xfId="0" applyFont="1" applyFill="1" applyBorder="1"/>
    <xf numFmtId="0" fontId="19" fillId="11" borderId="39" xfId="0" applyFont="1" applyFill="1" applyBorder="1"/>
    <xf numFmtId="0" fontId="12" fillId="0" borderId="22" xfId="0" applyFont="1" applyBorder="1"/>
    <xf numFmtId="165" fontId="12" fillId="0" borderId="23" xfId="1" applyNumberFormat="1" applyFont="1" applyBorder="1"/>
    <xf numFmtId="0" fontId="12" fillId="0" borderId="36" xfId="0" applyFont="1" applyBorder="1"/>
    <xf numFmtId="0" fontId="12" fillId="0" borderId="24" xfId="0" applyFont="1" applyBorder="1"/>
    <xf numFmtId="165" fontId="12" fillId="0" borderId="25" xfId="1" applyNumberFormat="1" applyFont="1" applyBorder="1"/>
    <xf numFmtId="10" fontId="12" fillId="0" borderId="25" xfId="1" applyNumberFormat="1" applyFont="1" applyBorder="1"/>
    <xf numFmtId="0" fontId="12" fillId="0" borderId="26" xfId="0" applyFont="1" applyBorder="1"/>
    <xf numFmtId="165" fontId="12" fillId="0" borderId="27" xfId="1" applyNumberFormat="1" applyFont="1" applyBorder="1"/>
    <xf numFmtId="0" fontId="12" fillId="0" borderId="37" xfId="0" applyFont="1" applyBorder="1"/>
    <xf numFmtId="0" fontId="12" fillId="0" borderId="0" xfId="0" applyFont="1" applyAlignment="1">
      <alignment textRotation="45"/>
    </xf>
    <xf numFmtId="0" fontId="20" fillId="13" borderId="42" xfId="0" applyFont="1" applyFill="1" applyBorder="1" applyAlignment="1">
      <alignment horizontal="center" vertical="center" wrapText="1"/>
    </xf>
    <xf numFmtId="0" fontId="20" fillId="13" borderId="43" xfId="0" applyFont="1" applyFill="1" applyBorder="1" applyAlignment="1">
      <alignment horizontal="center" vertical="center" wrapText="1"/>
    </xf>
    <xf numFmtId="0" fontId="20" fillId="13" borderId="44" xfId="0" applyFont="1" applyFill="1" applyBorder="1" applyAlignment="1">
      <alignment horizontal="center" vertical="center" wrapText="1"/>
    </xf>
    <xf numFmtId="0" fontId="22" fillId="14" borderId="40" xfId="0" applyFont="1" applyFill="1" applyBorder="1"/>
    <xf numFmtId="0" fontId="22" fillId="14" borderId="24" xfId="0" applyFont="1" applyFill="1" applyBorder="1"/>
    <xf numFmtId="166" fontId="22" fillId="0" borderId="19" xfId="3" applyNumberFormat="1" applyFont="1" applyBorder="1" applyAlignment="1">
      <alignment horizontal="center" vertical="center"/>
    </xf>
    <xf numFmtId="166" fontId="22" fillId="0" borderId="25" xfId="3" applyNumberFormat="1" applyFont="1" applyBorder="1" applyAlignment="1">
      <alignment horizontal="center" vertical="center"/>
    </xf>
    <xf numFmtId="166" fontId="22" fillId="0" borderId="34" xfId="3" applyNumberFormat="1" applyFont="1" applyBorder="1" applyAlignment="1">
      <alignment horizontal="center" vertical="center"/>
    </xf>
    <xf numFmtId="166" fontId="22" fillId="0" borderId="27" xfId="3" applyNumberFormat="1" applyFont="1" applyBorder="1" applyAlignment="1">
      <alignment horizontal="center" vertical="center"/>
    </xf>
    <xf numFmtId="166" fontId="23" fillId="15" borderId="38" xfId="3" applyNumberFormat="1" applyFont="1" applyFill="1" applyBorder="1" applyAlignment="1">
      <alignment horizontal="center" vertical="center"/>
    </xf>
    <xf numFmtId="166" fontId="23" fillId="15" borderId="4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 shrinkToFit="1"/>
      <protection locked="0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1" fontId="3" fillId="0" borderId="48" xfId="0" applyNumberFormat="1" applyFont="1" applyBorder="1" applyAlignment="1" applyProtection="1">
      <alignment horizontal="center" vertical="center" wrapText="1"/>
      <protection locked="0"/>
    </xf>
    <xf numFmtId="0" fontId="3" fillId="0" borderId="49" xfId="0" applyFont="1" applyBorder="1" applyAlignment="1" applyProtection="1">
      <alignment horizontal="center" vertical="center" wrapText="1"/>
      <protection locked="0"/>
    </xf>
    <xf numFmtId="0" fontId="12" fillId="0" borderId="28" xfId="0" applyFont="1" applyBorder="1"/>
    <xf numFmtId="0" fontId="3" fillId="0" borderId="51" xfId="0" applyFont="1" applyBorder="1" applyAlignment="1" applyProtection="1">
      <alignment horizontal="center" vertical="center" wrapText="1"/>
      <protection locked="0"/>
    </xf>
    <xf numFmtId="166" fontId="10" fillId="0" borderId="4" xfId="0" applyNumberFormat="1" applyFont="1" applyBorder="1" applyAlignment="1">
      <alignment horizontal="center" vertical="center"/>
    </xf>
    <xf numFmtId="166" fontId="10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/>
    <xf numFmtId="0" fontId="12" fillId="0" borderId="0" xfId="0" applyFont="1" applyProtection="1">
      <protection locked="0"/>
    </xf>
    <xf numFmtId="166" fontId="3" fillId="20" borderId="19" xfId="0" applyNumberFormat="1" applyFont="1" applyFill="1" applyBorder="1" applyProtection="1">
      <protection hidden="1"/>
    </xf>
    <xf numFmtId="166" fontId="11" fillId="9" borderId="21" xfId="0" applyNumberFormat="1" applyFont="1" applyFill="1" applyBorder="1" applyAlignment="1" applyProtection="1">
      <alignment horizontal="right" vertical="center"/>
      <protection hidden="1"/>
    </xf>
    <xf numFmtId="166" fontId="11" fillId="9" borderId="5" xfId="0" applyNumberFormat="1" applyFont="1" applyFill="1" applyBorder="1" applyAlignment="1" applyProtection="1">
      <alignment horizontal="right" vertical="center"/>
      <protection hidden="1"/>
    </xf>
    <xf numFmtId="166" fontId="4" fillId="20" borderId="19" xfId="0" applyNumberFormat="1" applyFont="1" applyFill="1" applyBorder="1" applyAlignment="1" applyProtection="1">
      <alignment horizontal="right" vertical="center" wrapText="1"/>
      <protection hidden="1"/>
    </xf>
    <xf numFmtId="165" fontId="9" fillId="20" borderId="13" xfId="1" applyNumberFormat="1" applyFont="1" applyFill="1" applyBorder="1" applyAlignment="1" applyProtection="1">
      <alignment horizontal="center" vertical="center" wrapText="1" shrinkToFit="1"/>
      <protection hidden="1"/>
    </xf>
    <xf numFmtId="166" fontId="11" fillId="17" borderId="21" xfId="0" applyNumberFormat="1" applyFont="1" applyFill="1" applyBorder="1" applyAlignment="1" applyProtection="1">
      <alignment horizontal="right" vertical="center"/>
      <protection hidden="1"/>
    </xf>
    <xf numFmtId="0" fontId="27" fillId="21" borderId="21" xfId="0" applyFont="1" applyFill="1" applyBorder="1" applyAlignment="1">
      <alignment horizontal="center" vertical="center"/>
    </xf>
    <xf numFmtId="166" fontId="12" fillId="0" borderId="38" xfId="3" applyNumberFormat="1" applyFont="1" applyBorder="1" applyProtection="1"/>
    <xf numFmtId="166" fontId="12" fillId="20" borderId="41" xfId="0" applyNumberFormat="1" applyFont="1" applyFill="1" applyBorder="1"/>
    <xf numFmtId="166" fontId="12" fillId="0" borderId="19" xfId="3" applyNumberFormat="1" applyFont="1" applyBorder="1" applyProtection="1"/>
    <xf numFmtId="166" fontId="12" fillId="20" borderId="53" xfId="0" applyNumberFormat="1" applyFont="1" applyFill="1" applyBorder="1"/>
    <xf numFmtId="166" fontId="12" fillId="0" borderId="34" xfId="3" applyNumberFormat="1" applyFont="1" applyBorder="1" applyProtection="1"/>
    <xf numFmtId="166" fontId="12" fillId="0" borderId="52" xfId="3" applyNumberFormat="1" applyFont="1" applyBorder="1" applyProtection="1"/>
    <xf numFmtId="166" fontId="12" fillId="20" borderId="27" xfId="0" applyNumberFormat="1" applyFont="1" applyFill="1" applyBorder="1"/>
    <xf numFmtId="166" fontId="12" fillId="21" borderId="44" xfId="0" applyNumberFormat="1" applyFont="1" applyFill="1" applyBorder="1" applyAlignment="1">
      <alignment vertical="center"/>
    </xf>
    <xf numFmtId="0" fontId="9" fillId="0" borderId="13" xfId="0" applyFont="1" applyBorder="1" applyAlignment="1" applyProtection="1">
      <alignment horizontal="center" vertical="center" wrapText="1" shrinkToFit="1"/>
      <protection locked="0" hidden="1"/>
    </xf>
    <xf numFmtId="0" fontId="8" fillId="2" borderId="2" xfId="0" applyFont="1" applyFill="1" applyBorder="1" applyAlignment="1">
      <alignment horizontal="left" vertical="center" wrapText="1"/>
    </xf>
    <xf numFmtId="166" fontId="3" fillId="0" borderId="19" xfId="0" applyNumberFormat="1" applyFont="1" applyBorder="1" applyProtection="1">
      <protection locked="0" hidden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166" fontId="30" fillId="4" borderId="4" xfId="0" applyNumberFormat="1" applyFont="1" applyFill="1" applyBorder="1" applyAlignment="1">
      <alignment horizontal="center" vertical="center"/>
    </xf>
    <xf numFmtId="166" fontId="30" fillId="4" borderId="4" xfId="0" applyNumberFormat="1" applyFont="1" applyFill="1" applyBorder="1" applyAlignment="1">
      <alignment horizontal="center" vertical="center" wrapText="1"/>
    </xf>
    <xf numFmtId="166" fontId="30" fillId="4" borderId="5" xfId="0" applyNumberFormat="1" applyFont="1" applyFill="1" applyBorder="1" applyAlignment="1">
      <alignment horizontal="center" vertical="center" wrapText="1"/>
    </xf>
    <xf numFmtId="0" fontId="33" fillId="12" borderId="21" xfId="0" applyFont="1" applyFill="1" applyBorder="1" applyAlignment="1">
      <alignment horizontal="center" vertical="center" wrapText="1"/>
    </xf>
    <xf numFmtId="0" fontId="23" fillId="12" borderId="26" xfId="0" applyFont="1" applyFill="1" applyBorder="1"/>
    <xf numFmtId="0" fontId="12" fillId="5" borderId="6" xfId="0" applyFont="1" applyFill="1" applyBorder="1"/>
    <xf numFmtId="0" fontId="12" fillId="5" borderId="7" xfId="0" applyFont="1" applyFill="1" applyBorder="1"/>
    <xf numFmtId="0" fontId="12" fillId="5" borderId="29" xfId="0" applyFont="1" applyFill="1" applyBorder="1"/>
    <xf numFmtId="0" fontId="8" fillId="2" borderId="1" xfId="0" applyFont="1" applyFill="1" applyBorder="1" applyAlignment="1">
      <alignment horizontal="left" vertical="center"/>
    </xf>
    <xf numFmtId="0" fontId="3" fillId="0" borderId="16" xfId="0" applyFont="1" applyBorder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left"/>
      <protection locked="0"/>
    </xf>
    <xf numFmtId="0" fontId="3" fillId="0" borderId="18" xfId="0" applyFont="1" applyBorder="1" applyAlignment="1" applyProtection="1">
      <alignment horizontal="left"/>
      <protection locked="0"/>
    </xf>
    <xf numFmtId="0" fontId="13" fillId="4" borderId="1" xfId="0" applyFont="1" applyFill="1" applyBorder="1" applyAlignment="1">
      <alignment horizontal="left" vertical="center"/>
    </xf>
    <xf numFmtId="0" fontId="13" fillId="4" borderId="4" xfId="0" applyFont="1" applyFill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8" fillId="0" borderId="3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164" fontId="28" fillId="0" borderId="1" xfId="0" applyNumberFormat="1" applyFont="1" applyBorder="1" applyAlignment="1" applyProtection="1">
      <alignment horizontal="left" vertical="center"/>
      <protection locked="0"/>
    </xf>
    <xf numFmtId="164" fontId="28" fillId="0" borderId="4" xfId="0" applyNumberFormat="1" applyFont="1" applyBorder="1" applyAlignment="1" applyProtection="1">
      <alignment horizontal="left" vertical="center"/>
      <protection locked="0"/>
    </xf>
    <xf numFmtId="164" fontId="28" fillId="0" borderId="5" xfId="0" applyNumberFormat="1" applyFont="1" applyBorder="1" applyAlignment="1" applyProtection="1">
      <alignment horizontal="left" vertical="center"/>
      <protection locked="0"/>
    </xf>
    <xf numFmtId="0" fontId="28" fillId="0" borderId="3" xfId="0" applyFont="1" applyBorder="1" applyAlignment="1" applyProtection="1">
      <alignment horizontal="left" vertical="center" wrapText="1"/>
      <protection locked="0"/>
    </xf>
    <xf numFmtId="0" fontId="28" fillId="0" borderId="4" xfId="0" applyFont="1" applyBorder="1" applyAlignment="1" applyProtection="1">
      <alignment horizontal="left" vertical="center" wrapText="1"/>
      <protection locked="0"/>
    </xf>
    <xf numFmtId="0" fontId="28" fillId="0" borderId="5" xfId="0" applyFont="1" applyBorder="1" applyAlignment="1" applyProtection="1">
      <alignment horizontal="left" vertical="center" wrapText="1"/>
      <protection locked="0"/>
    </xf>
    <xf numFmtId="0" fontId="24" fillId="0" borderId="0" xfId="0" applyFont="1" applyAlignment="1">
      <alignment horizontal="left" vertical="center"/>
    </xf>
    <xf numFmtId="166" fontId="11" fillId="9" borderId="42" xfId="0" applyNumberFormat="1" applyFont="1" applyFill="1" applyBorder="1" applyAlignment="1">
      <alignment horizontal="center" vertical="center"/>
    </xf>
    <xf numFmtId="166" fontId="11" fillId="9" borderId="44" xfId="0" applyNumberFormat="1" applyFont="1" applyFill="1" applyBorder="1" applyAlignment="1">
      <alignment horizontal="center" vertical="center"/>
    </xf>
    <xf numFmtId="0" fontId="3" fillId="0" borderId="38" xfId="0" applyFont="1" applyBorder="1" applyAlignment="1" applyProtection="1">
      <alignment horizontal="left" vertical="center"/>
      <protection locked="0"/>
    </xf>
    <xf numFmtId="0" fontId="3" fillId="0" borderId="19" xfId="0" applyFont="1" applyBorder="1" applyAlignment="1" applyProtection="1">
      <alignment horizontal="left" vertical="center"/>
      <protection locked="0"/>
    </xf>
    <xf numFmtId="166" fontId="8" fillId="17" borderId="42" xfId="0" applyNumberFormat="1" applyFont="1" applyFill="1" applyBorder="1" applyAlignment="1">
      <alignment horizontal="center" vertical="center"/>
    </xf>
    <xf numFmtId="166" fontId="8" fillId="17" borderId="44" xfId="0" applyNumberFormat="1" applyFont="1" applyFill="1" applyBorder="1" applyAlignment="1">
      <alignment horizontal="center" vertical="center"/>
    </xf>
    <xf numFmtId="0" fontId="25" fillId="19" borderId="47" xfId="0" applyFont="1" applyFill="1" applyBorder="1" applyAlignment="1">
      <alignment vertical="center"/>
    </xf>
    <xf numFmtId="0" fontId="25" fillId="19" borderId="0" xfId="0" applyFont="1" applyFill="1" applyAlignment="1">
      <alignment vertical="center"/>
    </xf>
    <xf numFmtId="0" fontId="25" fillId="19" borderId="46" xfId="0" applyFont="1" applyFill="1" applyBorder="1" applyAlignment="1">
      <alignment vertical="center"/>
    </xf>
    <xf numFmtId="0" fontId="26" fillId="18" borderId="1" xfId="0" applyFont="1" applyFill="1" applyBorder="1" applyAlignment="1">
      <alignment horizontal="center" vertical="center"/>
    </xf>
    <xf numFmtId="0" fontId="26" fillId="18" borderId="4" xfId="0" applyFont="1" applyFill="1" applyBorder="1" applyAlignment="1">
      <alignment horizontal="center" vertical="center"/>
    </xf>
    <xf numFmtId="0" fontId="26" fillId="18" borderId="5" xfId="0" applyFont="1" applyFill="1" applyBorder="1" applyAlignment="1">
      <alignment horizontal="center" vertical="center"/>
    </xf>
    <xf numFmtId="0" fontId="25" fillId="19" borderId="8" xfId="0" applyFont="1" applyFill="1" applyBorder="1" applyAlignment="1">
      <alignment vertical="center"/>
    </xf>
    <xf numFmtId="0" fontId="25" fillId="19" borderId="9" xfId="0" applyFont="1" applyFill="1" applyBorder="1" applyAlignment="1">
      <alignment vertical="center"/>
    </xf>
    <xf numFmtId="0" fontId="25" fillId="19" borderId="45" xfId="0" applyFont="1" applyFill="1" applyBorder="1" applyAlignment="1">
      <alignment vertical="center"/>
    </xf>
    <xf numFmtId="0" fontId="12" fillId="0" borderId="40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7" fillId="21" borderId="1" xfId="0" applyFont="1" applyFill="1" applyBorder="1" applyAlignment="1">
      <alignment horizontal="center" vertical="center"/>
    </xf>
    <xf numFmtId="0" fontId="17" fillId="21" borderId="5" xfId="0" applyFont="1" applyFill="1" applyBorder="1" applyAlignment="1">
      <alignment horizontal="center" vertical="center"/>
    </xf>
    <xf numFmtId="0" fontId="16" fillId="21" borderId="1" xfId="0" applyFont="1" applyFill="1" applyBorder="1" applyAlignment="1">
      <alignment horizontal="right" vertical="center"/>
    </xf>
    <xf numFmtId="0" fontId="16" fillId="21" borderId="4" xfId="0" applyFont="1" applyFill="1" applyBorder="1" applyAlignment="1">
      <alignment horizontal="right" vertical="center"/>
    </xf>
    <xf numFmtId="0" fontId="31" fillId="0" borderId="5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166" fontId="11" fillId="9" borderId="1" xfId="0" applyNumberFormat="1" applyFont="1" applyFill="1" applyBorder="1" applyAlignment="1">
      <alignment horizontal="center" vertical="center"/>
    </xf>
    <xf numFmtId="166" fontId="11" fillId="9" borderId="4" xfId="0" applyNumberFormat="1" applyFont="1" applyFill="1" applyBorder="1" applyAlignment="1">
      <alignment horizontal="center" vertical="center"/>
    </xf>
    <xf numFmtId="166" fontId="11" fillId="9" borderId="5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3" fillId="8" borderId="1" xfId="0" applyFont="1" applyFill="1" applyBorder="1" applyAlignment="1">
      <alignment horizontal="center"/>
    </xf>
    <xf numFmtId="0" fontId="13" fillId="8" borderId="4" xfId="0" applyFont="1" applyFill="1" applyBorder="1" applyAlignment="1">
      <alignment horizontal="center"/>
    </xf>
    <xf numFmtId="0" fontId="13" fillId="8" borderId="5" xfId="0" applyFont="1" applyFill="1" applyBorder="1" applyAlignment="1">
      <alignment horizontal="center"/>
    </xf>
    <xf numFmtId="0" fontId="21" fillId="16" borderId="6" xfId="2" applyFont="1" applyFill="1" applyBorder="1" applyAlignment="1">
      <alignment horizontal="left" vertical="center" wrapText="1"/>
    </xf>
    <xf numFmtId="0" fontId="21" fillId="16" borderId="7" xfId="2" applyFont="1" applyFill="1" applyBorder="1" applyAlignment="1">
      <alignment horizontal="left" vertical="center" wrapText="1"/>
    </xf>
    <xf numFmtId="0" fontId="21" fillId="16" borderId="29" xfId="2" applyFont="1" applyFill="1" applyBorder="1" applyAlignment="1">
      <alignment horizontal="left" vertical="center" wrapText="1"/>
    </xf>
    <xf numFmtId="0" fontId="21" fillId="16" borderId="1" xfId="2" applyFont="1" applyFill="1" applyBorder="1" applyAlignment="1">
      <alignment horizontal="left" vertical="center" wrapText="1"/>
    </xf>
    <xf numFmtId="0" fontId="21" fillId="16" borderId="4" xfId="2" applyFont="1" applyFill="1" applyBorder="1" applyAlignment="1">
      <alignment horizontal="left" vertical="center" wrapText="1"/>
    </xf>
    <xf numFmtId="0" fontId="21" fillId="16" borderId="5" xfId="2" applyFont="1" applyFill="1" applyBorder="1" applyAlignment="1">
      <alignment horizontal="left" vertical="center" wrapText="1"/>
    </xf>
    <xf numFmtId="0" fontId="19" fillId="3" borderId="6" xfId="0" applyFont="1" applyFill="1" applyBorder="1" applyAlignment="1">
      <alignment horizontal="center"/>
    </xf>
    <xf numFmtId="0" fontId="19" fillId="3" borderId="29" xfId="0" applyFont="1" applyFill="1" applyBorder="1" applyAlignment="1">
      <alignment horizontal="center"/>
    </xf>
    <xf numFmtId="0" fontId="12" fillId="0" borderId="0" xfId="0" applyFont="1" applyAlignment="1" applyProtection="1">
      <alignment horizontal="center" vertical="center"/>
      <protection locked="0"/>
    </xf>
  </cellXfs>
  <cellStyles count="4">
    <cellStyle name="Currency" xfId="3" builtinId="4"/>
    <cellStyle name="Hyperlink" xfId="2" builtinId="8"/>
    <cellStyle name="Normal" xfId="0" builtinId="0"/>
    <cellStyle name="Percent" xfId="1" builtinId="5"/>
  </cellStyles>
  <dxfs count="173">
    <dxf>
      <fill>
        <patternFill patternType="darkGray">
          <fgColor rgb="FFCCFF99"/>
        </patternFill>
      </fill>
    </dxf>
    <dxf>
      <fill>
        <patternFill patternType="darkGray">
          <fgColor rgb="FFFFB7B7"/>
        </patternFill>
      </fill>
    </dxf>
    <dxf>
      <fill>
        <patternFill patternType="darkGray">
          <fgColor rgb="FFCCFF99"/>
        </patternFill>
      </fill>
    </dxf>
    <dxf>
      <fill>
        <patternFill patternType="darkGray">
          <fgColor rgb="FFFFB7B7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ill>
        <patternFill>
          <bgColor rgb="FFFFFF99"/>
        </patternFill>
      </fill>
    </dxf>
    <dxf>
      <font>
        <condense val="0"/>
        <extend val="0"/>
        <color indexed="8"/>
      </font>
    </dxf>
    <dxf>
      <fill>
        <patternFill>
          <bgColor rgb="FFFFFF99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ill>
        <patternFill>
          <bgColor rgb="FFFFFF99"/>
        </patternFill>
      </fill>
    </dxf>
    <dxf>
      <font>
        <condense val="0"/>
        <extend val="0"/>
        <color indexed="8"/>
      </font>
    </dxf>
    <dxf>
      <fill>
        <patternFill>
          <bgColor rgb="FFFFFF99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solid">
          <fgColor auto="1"/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  <color rgb="FFCCFFFF"/>
      <color rgb="FF00FFFF"/>
      <color rgb="FFD0D0D0"/>
      <color rgb="FFFFA300"/>
      <color rgb="FF0C2340"/>
      <color rgb="FF00843D"/>
      <color rgb="FFF05023"/>
      <color rgb="FF8A8A8A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nr397\Downloads\budget-template-proposal-2027.xlsx" TargetMode="External"/><Relationship Id="rId1" Type="http://schemas.openxmlformats.org/officeDocument/2006/relationships/externalLinkPath" Target="file:///C:\Users\jnr397\Downloads\budget-template-proposal-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P-1"/>
      <sheetName val="P-2"/>
      <sheetName val="P-3"/>
      <sheetName val="P-4"/>
      <sheetName val="P-5"/>
      <sheetName val="NonP(1-5)"/>
      <sheetName val="Summary 1-5"/>
      <sheetName val="PHS-style Summary"/>
      <sheetName val="Sub"/>
      <sheetName val="Refere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7">
          <cell r="A7" t="str">
            <v>PI</v>
          </cell>
        </row>
        <row r="8">
          <cell r="A8" t="str">
            <v>Co-PI</v>
          </cell>
        </row>
        <row r="9">
          <cell r="A9" t="str">
            <v>Co-Investigator</v>
          </cell>
        </row>
        <row r="10">
          <cell r="A10" t="str">
            <v>Faculty</v>
          </cell>
        </row>
        <row r="11">
          <cell r="A11" t="str">
            <v>Other (specify)</v>
          </cell>
        </row>
        <row r="14">
          <cell r="A14" t="str">
            <v>Dr.</v>
          </cell>
        </row>
        <row r="15">
          <cell r="A15" t="str">
            <v>Miss</v>
          </cell>
        </row>
        <row r="16">
          <cell r="A16" t="str">
            <v>Ms.</v>
          </cell>
        </row>
        <row r="17">
          <cell r="A17" t="str">
            <v>Mr.</v>
          </cell>
        </row>
        <row r="18">
          <cell r="A18" t="str">
            <v>Mrs.</v>
          </cell>
        </row>
        <row r="19">
          <cell r="A19" t="str">
            <v>Rev.</v>
          </cell>
        </row>
        <row r="23">
          <cell r="A23" t="str">
            <v>MD</v>
          </cell>
        </row>
        <row r="24">
          <cell r="A24" t="str">
            <v>PhD</v>
          </cell>
        </row>
        <row r="25">
          <cell r="A25" t="str">
            <v>JD</v>
          </cell>
        </row>
        <row r="26">
          <cell r="A26" t="str">
            <v>Jr.</v>
          </cell>
        </row>
        <row r="27">
          <cell r="A27" t="str">
            <v>Sr.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trgv.edu/research/faculty/travel-resources-and-investments-program/index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trgv.edu/school-of-podiatric-medicine/admissions/cost-of-attendance/index.htm" TargetMode="External"/><Relationship Id="rId1" Type="http://schemas.openxmlformats.org/officeDocument/2006/relationships/hyperlink" Target="https://www.utrgv.edu/som/admissions/tuition-and-financial-aid/cost-of-attendance/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3537-C1F9-42E8-985B-2B74047569E2}">
  <dimension ref="A1:CY354"/>
  <sheetViews>
    <sheetView tabSelected="1" zoomScaleNormal="100" workbookViewId="0">
      <selection activeCell="C9" sqref="C9:M9"/>
    </sheetView>
  </sheetViews>
  <sheetFormatPr defaultRowHeight="12.75" x14ac:dyDescent="0.2"/>
  <cols>
    <col min="1" max="1" width="7.85546875" style="28" customWidth="1"/>
    <col min="2" max="2" width="19.7109375" style="28" customWidth="1"/>
    <col min="3" max="3" width="19.5703125" style="28" customWidth="1"/>
    <col min="4" max="4" width="19.42578125" style="28" customWidth="1"/>
    <col min="5" max="6" width="16.42578125" style="28" customWidth="1"/>
    <col min="7" max="7" width="20.140625" style="28" customWidth="1"/>
    <col min="8" max="8" width="7.7109375" style="28" bestFit="1" customWidth="1"/>
    <col min="9" max="9" width="20.5703125" style="28" bestFit="1" customWidth="1"/>
    <col min="10" max="10" width="13.5703125" style="28" customWidth="1"/>
    <col min="11" max="12" width="10.42578125" style="28" customWidth="1"/>
    <col min="13" max="13" width="9.140625" style="28"/>
    <col min="14" max="14" width="10.140625" style="28" customWidth="1"/>
    <col min="15" max="15" width="9.140625" style="28"/>
    <col min="16" max="16" width="9.5703125" style="28" customWidth="1"/>
    <col min="17" max="17" width="7.7109375" style="28" bestFit="1" customWidth="1"/>
    <col min="18" max="18" width="9.7109375" style="28" bestFit="1" customWidth="1"/>
    <col min="19" max="22" width="9.140625" style="28"/>
    <col min="23" max="23" width="12.140625" style="28" bestFit="1" customWidth="1"/>
    <col min="24" max="24" width="9.140625" style="28"/>
    <col min="25" max="25" width="9.7109375" style="28" customWidth="1"/>
    <col min="26" max="16384" width="9.140625" style="28"/>
  </cols>
  <sheetData>
    <row r="1" spans="1:60" ht="16.5" thickBot="1" x14ac:dyDescent="0.25">
      <c r="A1" s="8" t="s">
        <v>4</v>
      </c>
      <c r="B1" s="7"/>
      <c r="C1" s="125"/>
      <c r="D1" s="126"/>
      <c r="E1" s="126"/>
      <c r="F1" s="126"/>
      <c r="G1" s="126"/>
      <c r="H1" s="126"/>
      <c r="I1" s="126"/>
      <c r="J1" s="126"/>
      <c r="K1" s="126"/>
      <c r="L1" s="126"/>
      <c r="M1" s="127"/>
      <c r="Q1" s="138" t="s">
        <v>134</v>
      </c>
      <c r="R1" s="139"/>
      <c r="S1" s="139"/>
      <c r="T1" s="139"/>
      <c r="U1" s="139"/>
      <c r="V1" s="139"/>
      <c r="W1" s="139"/>
      <c r="X1" s="139"/>
      <c r="Y1" s="140"/>
    </row>
    <row r="2" spans="1:60" ht="16.5" thickBot="1" x14ac:dyDescent="0.25">
      <c r="A2" s="8" t="s">
        <v>5</v>
      </c>
      <c r="B2" s="7"/>
      <c r="C2" s="119" t="s">
        <v>3</v>
      </c>
      <c r="D2" s="120"/>
      <c r="E2" s="120"/>
      <c r="F2" s="120"/>
      <c r="G2" s="120"/>
      <c r="H2" s="120"/>
      <c r="I2" s="120"/>
      <c r="J2" s="120"/>
      <c r="K2" s="120"/>
      <c r="L2" s="120"/>
      <c r="M2" s="121"/>
      <c r="Q2" s="135" t="s">
        <v>135</v>
      </c>
      <c r="R2" s="136"/>
      <c r="S2" s="136"/>
      <c r="T2" s="136"/>
      <c r="U2" s="136"/>
      <c r="V2" s="136"/>
      <c r="W2" s="136"/>
      <c r="X2" s="136"/>
      <c r="Y2" s="137"/>
    </row>
    <row r="3" spans="1:60" ht="16.5" thickBot="1" x14ac:dyDescent="0.25">
      <c r="A3" s="8" t="s">
        <v>6</v>
      </c>
      <c r="B3" s="7"/>
      <c r="C3" s="125"/>
      <c r="D3" s="126"/>
      <c r="E3" s="126"/>
      <c r="F3" s="126"/>
      <c r="G3" s="126"/>
      <c r="H3" s="126"/>
      <c r="I3" s="126"/>
      <c r="J3" s="126"/>
      <c r="K3" s="126"/>
      <c r="L3" s="126"/>
      <c r="M3" s="127"/>
      <c r="Q3" s="135" t="s">
        <v>136</v>
      </c>
      <c r="R3" s="136"/>
      <c r="S3" s="136"/>
      <c r="T3" s="136"/>
      <c r="U3" s="136"/>
      <c r="V3" s="136"/>
      <c r="W3" s="136"/>
      <c r="X3" s="136"/>
      <c r="Y3" s="137"/>
    </row>
    <row r="4" spans="1:60" ht="16.5" thickBot="1" x14ac:dyDescent="0.25">
      <c r="A4" s="8" t="s">
        <v>11</v>
      </c>
      <c r="B4" s="7"/>
      <c r="C4" s="119" t="str" cm="1">
        <f t="array" ref="C4">_xlfn.SWITCH(C3, "Tier 1: Single-Investigator Seed Grant", "Up to 12 months", "Tier 2: Collaborative Research Seed Grant", "Up to 18 months", "Tier 3: Academic-Health Affairs Bridge Grant", "Up to 24 months","")</f>
        <v/>
      </c>
      <c r="D4" s="120"/>
      <c r="E4" s="120"/>
      <c r="F4" s="120"/>
      <c r="G4" s="120"/>
      <c r="H4" s="120"/>
      <c r="I4" s="120"/>
      <c r="J4" s="120"/>
      <c r="K4" s="120"/>
      <c r="L4" s="120"/>
      <c r="M4" s="121"/>
      <c r="Q4" s="135" t="s">
        <v>137</v>
      </c>
      <c r="R4" s="136"/>
      <c r="S4" s="136"/>
      <c r="T4" s="136"/>
      <c r="U4" s="136"/>
      <c r="V4" s="136"/>
      <c r="W4" s="136"/>
      <c r="X4" s="136"/>
      <c r="Y4" s="137"/>
    </row>
    <row r="5" spans="1:60" ht="16.5" thickBot="1" x14ac:dyDescent="0.25">
      <c r="A5" s="8" t="s">
        <v>7</v>
      </c>
      <c r="B5" s="7"/>
      <c r="C5" s="125"/>
      <c r="D5" s="126"/>
      <c r="E5" s="126"/>
      <c r="F5" s="126"/>
      <c r="G5" s="126"/>
      <c r="H5" s="126"/>
      <c r="I5" s="126"/>
      <c r="J5" s="126"/>
      <c r="K5" s="126"/>
      <c r="L5" s="126"/>
      <c r="M5" s="127"/>
      <c r="Q5" s="141" t="s">
        <v>138</v>
      </c>
      <c r="R5" s="142"/>
      <c r="S5" s="142"/>
      <c r="T5" s="142"/>
      <c r="U5" s="142"/>
      <c r="V5" s="142"/>
      <c r="W5" s="142"/>
      <c r="X5" s="142"/>
      <c r="Y5" s="143"/>
    </row>
    <row r="6" spans="1:60" ht="15" customHeight="1" thickBot="1" x14ac:dyDescent="0.25">
      <c r="A6" s="112" t="s">
        <v>8</v>
      </c>
      <c r="B6" s="100"/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7"/>
    </row>
    <row r="7" spans="1:60" ht="16.5" thickBot="1" x14ac:dyDescent="0.25">
      <c r="A7" s="8" t="s">
        <v>9</v>
      </c>
      <c r="B7" s="7"/>
      <c r="C7" s="119" t="s">
        <v>2</v>
      </c>
      <c r="D7" s="120"/>
      <c r="E7" s="120"/>
      <c r="F7" s="120"/>
      <c r="G7" s="120"/>
      <c r="H7" s="120"/>
      <c r="I7" s="120"/>
      <c r="J7" s="120"/>
      <c r="K7" s="120"/>
      <c r="L7" s="120"/>
      <c r="M7" s="121"/>
      <c r="U7" s="150" t="s">
        <v>53</v>
      </c>
      <c r="V7" s="151"/>
      <c r="W7" s="90" t="s">
        <v>28</v>
      </c>
      <c r="X7" s="90" t="s">
        <v>29</v>
      </c>
      <c r="Y7" s="90" t="s">
        <v>38</v>
      </c>
    </row>
    <row r="8" spans="1:60" ht="15.75" customHeight="1" thickBot="1" x14ac:dyDescent="0.25">
      <c r="A8" s="159" t="s">
        <v>10</v>
      </c>
      <c r="B8" s="9" t="s">
        <v>0</v>
      </c>
      <c r="C8" s="122"/>
      <c r="D8" s="123"/>
      <c r="E8" s="123"/>
      <c r="F8" s="123"/>
      <c r="G8" s="123"/>
      <c r="H8" s="123"/>
      <c r="I8" s="123"/>
      <c r="J8" s="123"/>
      <c r="K8" s="123"/>
      <c r="L8" s="123"/>
      <c r="M8" s="124"/>
      <c r="U8" s="144" t="s">
        <v>140</v>
      </c>
      <c r="V8" s="145"/>
      <c r="W8" s="91">
        <f>SUMIFS($N$13:$N$24, $E$13:$E$24, $U8, $F$13:$F$24, $W$7)</f>
        <v>0</v>
      </c>
      <c r="X8" s="91">
        <f>SUMIFS($N$13:$N$24, $E$13:$E$24, $U8, $F$13:$F$24, $X$7)</f>
        <v>0</v>
      </c>
      <c r="Y8" s="92">
        <f>ROUND(SUM(W8:X8),0)</f>
        <v>0</v>
      </c>
    </row>
    <row r="9" spans="1:60" ht="15" thickBot="1" x14ac:dyDescent="0.25">
      <c r="A9" s="160"/>
      <c r="B9" s="10" t="s">
        <v>1</v>
      </c>
      <c r="C9" s="122"/>
      <c r="D9" s="123"/>
      <c r="E9" s="123"/>
      <c r="F9" s="123"/>
      <c r="G9" s="123"/>
      <c r="H9" s="123"/>
      <c r="I9" s="123"/>
      <c r="J9" s="123"/>
      <c r="K9" s="123"/>
      <c r="L9" s="123"/>
      <c r="M9" s="124"/>
      <c r="U9" s="146" t="s">
        <v>141</v>
      </c>
      <c r="V9" s="147"/>
      <c r="W9" s="93">
        <f>SUMIFS($N$13:$N$24, $E$13:$E$24, $U9, $F$13:$F$24, $W$7)</f>
        <v>0</v>
      </c>
      <c r="X9" s="93">
        <f>SUMIFS($N$13:$N$24, $E$13:$E$24, $U9, $F$13:$F$24, $X$7)</f>
        <v>0</v>
      </c>
      <c r="Y9" s="94">
        <f t="shared" ref="Y9:Y10" si="0">ROUND(SUM(W9:X9),0)</f>
        <v>0</v>
      </c>
    </row>
    <row r="10" spans="1:60" ht="13.5" thickBot="1" x14ac:dyDescent="0.25">
      <c r="U10" s="148" t="s">
        <v>22</v>
      </c>
      <c r="V10" s="149"/>
      <c r="W10" s="95">
        <f>SUMIFS($O$13:$O$24, $F$13:$F$24, $W$7)</f>
        <v>0</v>
      </c>
      <c r="X10" s="96">
        <f>SUMIFS($O$13:$O$24, $F$13:$F$24, $X$7)</f>
        <v>0</v>
      </c>
      <c r="Y10" s="97">
        <f t="shared" si="0"/>
        <v>0</v>
      </c>
    </row>
    <row r="11" spans="1:60" ht="18.75" thickBot="1" x14ac:dyDescent="0.25">
      <c r="A11" s="116" t="s">
        <v>26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54" t="s">
        <v>50</v>
      </c>
      <c r="L11" s="155"/>
      <c r="U11" s="152" t="s">
        <v>142</v>
      </c>
      <c r="V11" s="153"/>
      <c r="W11" s="98">
        <f>ROUND(SUM(W8:W10),0)</f>
        <v>0</v>
      </c>
      <c r="X11" s="98">
        <f>ROUND(SUM(X8:X10),0)</f>
        <v>0</v>
      </c>
      <c r="Y11" s="98">
        <f>ROUND(SUM(Y8:Y10),0)</f>
        <v>0</v>
      </c>
    </row>
    <row r="12" spans="1:60" ht="27" customHeight="1" x14ac:dyDescent="0.2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25</v>
      </c>
      <c r="F12" s="1" t="s">
        <v>27</v>
      </c>
      <c r="G12" s="2" t="s">
        <v>16</v>
      </c>
      <c r="H12" s="3" t="s">
        <v>17</v>
      </c>
      <c r="I12" s="1" t="s">
        <v>18</v>
      </c>
      <c r="J12" s="1" t="s">
        <v>139</v>
      </c>
      <c r="K12" s="4" t="s">
        <v>19</v>
      </c>
      <c r="L12" s="5" t="s">
        <v>20</v>
      </c>
      <c r="M12" s="6"/>
      <c r="N12" s="6" t="s">
        <v>21</v>
      </c>
      <c r="O12" s="6" t="s">
        <v>22</v>
      </c>
      <c r="P12" s="6" t="s">
        <v>23</v>
      </c>
    </row>
    <row r="13" spans="1:60" ht="24.95" customHeight="1" x14ac:dyDescent="0.2">
      <c r="A13" s="71"/>
      <c r="B13" s="71"/>
      <c r="C13" s="71"/>
      <c r="D13" s="72"/>
      <c r="E13" s="72"/>
      <c r="F13" s="72"/>
      <c r="G13" s="99" t="s">
        <v>133</v>
      </c>
      <c r="H13" s="88">
        <f>IF(G13="","",IFERROR(VLOOKUP(G13,Information!A2:B6,2,FALSE),""))</f>
        <v>0</v>
      </c>
      <c r="I13" s="73"/>
      <c r="J13" s="76"/>
      <c r="K13" s="74"/>
      <c r="L13" s="75"/>
      <c r="M13" s="25"/>
      <c r="N13" s="87">
        <f>ROUND(IF(NOT((ISBLANK(#REF!))),IF((OR(AND(ISBLANK(K13),ISBLANK(L13)),(K13+L13)=0)),0,IF((AND((K13&gt;0),((L13)&gt;0))),"error",IF((K13&gt;0),(I13*(K13/12)),(I13*((L13)/9))))),"empty "),0)</f>
        <v>0</v>
      </c>
      <c r="O13" s="87">
        <f>IF(N13="",0,IF(H13="",0,N13*H13))</f>
        <v>0</v>
      </c>
      <c r="P13" s="87">
        <f>N13+O13</f>
        <v>0</v>
      </c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</row>
    <row r="14" spans="1:60" ht="24.95" customHeight="1" x14ac:dyDescent="0.2">
      <c r="A14" s="71"/>
      <c r="B14" s="71"/>
      <c r="C14" s="71"/>
      <c r="D14" s="72"/>
      <c r="E14" s="72"/>
      <c r="F14" s="72"/>
      <c r="G14" s="99" t="s">
        <v>133</v>
      </c>
      <c r="H14" s="88">
        <f>IF(G14="","",IFERROR(VLOOKUP(G14,Information!A2:B6,2,FALSE),""))</f>
        <v>0</v>
      </c>
      <c r="I14" s="73"/>
      <c r="J14" s="76"/>
      <c r="K14" s="74"/>
      <c r="L14" s="75"/>
      <c r="M14" s="25"/>
      <c r="N14" s="87">
        <f>ROUND(IF(NOT((ISBLANK(#REF!))),IF((OR(AND(ISBLANK(K14),ISBLANK(L14)),(K14+L14)=0)),0,IF((AND((K14&gt;0),((L14)&gt;0))),"error",IF((K14&gt;0),(I14*(K14/12)),(I14*((L14)/9))))),"empty "),0)</f>
        <v>0</v>
      </c>
      <c r="O14" s="87">
        <f>IF(N14="",0,IF(H14="",0,N14*H14))</f>
        <v>0</v>
      </c>
      <c r="P14" s="87">
        <f t="shared" ref="P14:P24" si="1">N14+O14</f>
        <v>0</v>
      </c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</row>
    <row r="15" spans="1:60" ht="24.95" customHeight="1" x14ac:dyDescent="0.2">
      <c r="A15" s="71"/>
      <c r="B15" s="71"/>
      <c r="C15" s="71"/>
      <c r="D15" s="72"/>
      <c r="E15" s="72"/>
      <c r="F15" s="72"/>
      <c r="G15" s="99" t="s">
        <v>133</v>
      </c>
      <c r="H15" s="88">
        <f>IF(G15="","",IFERROR(VLOOKUP(G15,Information!A2:B6,2,FALSE),""))</f>
        <v>0</v>
      </c>
      <c r="I15" s="73"/>
      <c r="J15" s="76"/>
      <c r="K15" s="74"/>
      <c r="L15" s="75"/>
      <c r="M15" s="25"/>
      <c r="N15" s="87">
        <f>ROUND(IF(NOT((ISBLANK(#REF!))),IF((OR(AND(ISBLANK(K15),ISBLANK(L15)),(K15+L15)=0)),0,IF((AND((K15&gt;0),((L15)&gt;0))),"error",IF((K15&gt;0),(I15*(K15/12)),(I15*((L15)/9))))),"empty "),0)</f>
        <v>0</v>
      </c>
      <c r="O15" s="87">
        <f t="shared" ref="O15:O24" si="2">IF(N15="",0,IF(H15="",0,N15*H15))</f>
        <v>0</v>
      </c>
      <c r="P15" s="87">
        <f t="shared" si="1"/>
        <v>0</v>
      </c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</row>
    <row r="16" spans="1:60" ht="24.95" customHeight="1" x14ac:dyDescent="0.2">
      <c r="A16" s="71"/>
      <c r="B16" s="71"/>
      <c r="C16" s="71"/>
      <c r="D16" s="72"/>
      <c r="E16" s="72"/>
      <c r="F16" s="72"/>
      <c r="G16" s="99" t="s">
        <v>133</v>
      </c>
      <c r="H16" s="88">
        <f>IF(G16="","",IFERROR(VLOOKUP(G16,Information!A2:B6,2,FALSE),""))</f>
        <v>0</v>
      </c>
      <c r="I16" s="73"/>
      <c r="J16" s="76"/>
      <c r="K16" s="74"/>
      <c r="L16" s="75"/>
      <c r="M16" s="25"/>
      <c r="N16" s="87">
        <f>ROUND(IF(NOT((ISBLANK(#REF!))),IF((OR(AND(ISBLANK(K16),ISBLANK(L16)),(K16+L16)=0)),0,IF((AND((K16&gt;0),((L16)&gt;0))),"error",IF((K16&gt;0),(I16*(K16/12)),(I16*((L16)/9))))),"empty "),0)</f>
        <v>0</v>
      </c>
      <c r="O16" s="87">
        <f t="shared" si="2"/>
        <v>0</v>
      </c>
      <c r="P16" s="87">
        <f t="shared" si="1"/>
        <v>0</v>
      </c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</row>
    <row r="17" spans="1:103" ht="24.95" customHeight="1" x14ac:dyDescent="0.2">
      <c r="A17" s="71"/>
      <c r="B17" s="71"/>
      <c r="C17" s="71"/>
      <c r="D17" s="72"/>
      <c r="E17" s="72"/>
      <c r="F17" s="72"/>
      <c r="G17" s="99" t="s">
        <v>133</v>
      </c>
      <c r="H17" s="88">
        <f>IF(G17="","",IFERROR(VLOOKUP(G17,Information!A2:B6,2,FALSE),""))</f>
        <v>0</v>
      </c>
      <c r="I17" s="73"/>
      <c r="J17" s="76"/>
      <c r="K17" s="74"/>
      <c r="L17" s="75"/>
      <c r="M17" s="25"/>
      <c r="N17" s="87">
        <f>ROUND(IF(NOT((ISBLANK(#REF!))),IF((OR(AND(ISBLANK(K17),ISBLANK(L17)),(K17+L17)=0)),0,IF((AND((K17&gt;0),((L17)&gt;0))),"error",IF((K17&gt;0),(I17*(K17/12)),(I17*((L17)/9))))),"empty "),0)</f>
        <v>0</v>
      </c>
      <c r="O17" s="87">
        <f t="shared" si="2"/>
        <v>0</v>
      </c>
      <c r="P17" s="87">
        <f t="shared" si="1"/>
        <v>0</v>
      </c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</row>
    <row r="18" spans="1:103" ht="24.95" customHeight="1" x14ac:dyDescent="0.2">
      <c r="A18" s="71"/>
      <c r="B18" s="71"/>
      <c r="C18" s="71"/>
      <c r="D18" s="72"/>
      <c r="E18" s="72"/>
      <c r="F18" s="72"/>
      <c r="G18" s="99" t="s">
        <v>133</v>
      </c>
      <c r="H18" s="88">
        <f>IF(G18="","",IFERROR(VLOOKUP(G18,Information!A2:B6,2,FALSE),""))</f>
        <v>0</v>
      </c>
      <c r="I18" s="73"/>
      <c r="J18" s="76"/>
      <c r="K18" s="74"/>
      <c r="L18" s="75"/>
      <c r="M18" s="25"/>
      <c r="N18" s="87">
        <f>ROUND(IF(NOT((ISBLANK(#REF!))),IF((OR(AND(ISBLANK(K18),ISBLANK(L18)),(K18+L18)=0)),0,IF((AND((K18&gt;0),((L18)&gt;0))),"error",IF((K18&gt;0),(I18*(K18/12)),(I18*((L18)/9))))),"empty "),0)</f>
        <v>0</v>
      </c>
      <c r="O18" s="87">
        <f t="shared" si="2"/>
        <v>0</v>
      </c>
      <c r="P18" s="87">
        <f t="shared" si="1"/>
        <v>0</v>
      </c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</row>
    <row r="19" spans="1:103" ht="24.95" customHeight="1" x14ac:dyDescent="0.2">
      <c r="A19" s="71"/>
      <c r="B19" s="71"/>
      <c r="C19" s="71"/>
      <c r="D19" s="72"/>
      <c r="E19" s="72"/>
      <c r="F19" s="72"/>
      <c r="G19" s="99" t="s">
        <v>133</v>
      </c>
      <c r="H19" s="88">
        <f>IF(G19="","",IFERROR(VLOOKUP(G19,Information!A2:B6,2,FALSE),""))</f>
        <v>0</v>
      </c>
      <c r="I19" s="73"/>
      <c r="J19" s="76"/>
      <c r="K19" s="74"/>
      <c r="L19" s="75"/>
      <c r="M19" s="25"/>
      <c r="N19" s="87">
        <f>ROUND(IF(NOT((ISBLANK(#REF!))),IF((OR(AND(ISBLANK(K19),ISBLANK(L19)),(K19+L19)=0)),0,IF((AND((K19&gt;0),((L19)&gt;0))),"error",IF((K19&gt;0),(I19*(K19/12)),(I19*((L19)/9))))),"empty "),0)</f>
        <v>0</v>
      </c>
      <c r="O19" s="87">
        <f t="shared" si="2"/>
        <v>0</v>
      </c>
      <c r="P19" s="87">
        <f t="shared" si="1"/>
        <v>0</v>
      </c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</row>
    <row r="20" spans="1:103" ht="24.95" customHeight="1" x14ac:dyDescent="0.2">
      <c r="A20" s="71"/>
      <c r="B20" s="71"/>
      <c r="C20" s="172"/>
      <c r="D20" s="72"/>
      <c r="E20" s="72"/>
      <c r="F20" s="72"/>
      <c r="G20" s="99" t="s">
        <v>133</v>
      </c>
      <c r="H20" s="88">
        <f>IF(G20="","",IFERROR(VLOOKUP(G20,Information!A2:B6,2,FALSE),""))</f>
        <v>0</v>
      </c>
      <c r="I20" s="73"/>
      <c r="J20" s="76"/>
      <c r="K20" s="74"/>
      <c r="L20" s="75"/>
      <c r="M20" s="25"/>
      <c r="N20" s="87">
        <f>ROUND(IF(NOT((ISBLANK(#REF!))),IF((OR(AND(ISBLANK(K20),ISBLANK(L20)),(K20+L20)=0)),0,IF((AND((K20&gt;0),((L20)&gt;0))),"error",IF((K20&gt;0),(I20*(K20/12)),(I20*((L20)/9))))),"empty "),0)</f>
        <v>0</v>
      </c>
      <c r="O20" s="87">
        <f t="shared" si="2"/>
        <v>0</v>
      </c>
      <c r="P20" s="87">
        <f t="shared" si="1"/>
        <v>0</v>
      </c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</row>
    <row r="21" spans="1:103" ht="24.95" customHeight="1" x14ac:dyDescent="0.2">
      <c r="A21" s="71"/>
      <c r="B21" s="71"/>
      <c r="C21" s="71"/>
      <c r="D21" s="72"/>
      <c r="E21" s="72"/>
      <c r="F21" s="72"/>
      <c r="G21" s="99" t="s">
        <v>133</v>
      </c>
      <c r="H21" s="88">
        <f>IF(G21="","",IFERROR(VLOOKUP(G21,Information!A2:B6,2,FALSE),""))</f>
        <v>0</v>
      </c>
      <c r="I21" s="73"/>
      <c r="J21" s="76"/>
      <c r="K21" s="74"/>
      <c r="L21" s="75"/>
      <c r="M21" s="25"/>
      <c r="N21" s="87">
        <f>ROUND(IF(NOT((ISBLANK(#REF!))),IF((OR(AND(ISBLANK(K21),ISBLANK(L21)),(K21+L21)=0)),0,IF((AND((K21&gt;0),((L21)&gt;0))),"error",IF((K21&gt;0),(I21*(K21/12)),(I21*((L21)/9))))),"empty "),0)</f>
        <v>0</v>
      </c>
      <c r="O21" s="87">
        <f t="shared" si="2"/>
        <v>0</v>
      </c>
      <c r="P21" s="87">
        <f t="shared" si="1"/>
        <v>0</v>
      </c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</row>
    <row r="22" spans="1:103" ht="24.95" customHeight="1" x14ac:dyDescent="0.2">
      <c r="A22" s="71"/>
      <c r="B22" s="71"/>
      <c r="C22" s="71"/>
      <c r="D22" s="72"/>
      <c r="E22" s="72"/>
      <c r="F22" s="72"/>
      <c r="G22" s="99" t="s">
        <v>133</v>
      </c>
      <c r="H22" s="88">
        <f>IF(G22="","",IFERROR(VLOOKUP(G22,Information!A2:B6,2,FALSE),""))</f>
        <v>0</v>
      </c>
      <c r="I22" s="73"/>
      <c r="J22" s="76"/>
      <c r="K22" s="74"/>
      <c r="L22" s="75"/>
      <c r="M22" s="25"/>
      <c r="N22" s="87">
        <f>ROUND(IF(NOT((ISBLANK(#REF!))),IF((OR(AND(ISBLANK(K22),ISBLANK(L22)),(K22+L22)=0)),0,IF((AND((K22&gt;0),((L22)&gt;0))),"error",IF((K22&gt;0),(I22*(K22/12)),(I22*((L22)/9))))),"empty "),0)</f>
        <v>0</v>
      </c>
      <c r="O22" s="87">
        <f t="shared" si="2"/>
        <v>0</v>
      </c>
      <c r="P22" s="87">
        <f t="shared" si="1"/>
        <v>0</v>
      </c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</row>
    <row r="23" spans="1:103" ht="24.95" customHeight="1" x14ac:dyDescent="0.2">
      <c r="A23" s="71"/>
      <c r="B23" s="71"/>
      <c r="C23" s="71"/>
      <c r="D23" s="72"/>
      <c r="E23" s="72"/>
      <c r="F23" s="72"/>
      <c r="G23" s="99" t="s">
        <v>133</v>
      </c>
      <c r="H23" s="88">
        <f>IF(G23="","",IFERROR(VLOOKUP(G23,Information!A2:B6,2,FALSE),""))</f>
        <v>0</v>
      </c>
      <c r="I23" s="73"/>
      <c r="J23" s="76"/>
      <c r="K23" s="74"/>
      <c r="L23" s="75"/>
      <c r="M23" s="25"/>
      <c r="N23" s="87">
        <f>ROUND(IF(NOT((ISBLANK(#REF!))),IF((OR(AND(ISBLANK(K23),ISBLANK(L23)),(K23+L23)=0)),0,IF((AND((K23&gt;0),((L23)&gt;0))),"error",IF((K23&gt;0),(I23*(K23/12)),(I23*((L23)/9))))),"empty "),0)</f>
        <v>0</v>
      </c>
      <c r="O23" s="87">
        <f t="shared" si="2"/>
        <v>0</v>
      </c>
      <c r="P23" s="87">
        <f t="shared" ref="P23" si="3">N23+O23</f>
        <v>0</v>
      </c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</row>
    <row r="24" spans="1:103" ht="24.95" customHeight="1" thickBot="1" x14ac:dyDescent="0.25">
      <c r="A24" s="71"/>
      <c r="B24" s="71"/>
      <c r="C24" s="71"/>
      <c r="D24" s="72"/>
      <c r="E24" s="72"/>
      <c r="F24" s="72"/>
      <c r="G24" s="99" t="s">
        <v>133</v>
      </c>
      <c r="H24" s="88">
        <f>IF(G24="","",IFERROR(VLOOKUP(G24,Information!A2:B6,2,FALSE),""))</f>
        <v>0</v>
      </c>
      <c r="I24" s="73"/>
      <c r="J24" s="76"/>
      <c r="K24" s="79"/>
      <c r="L24" s="77"/>
      <c r="M24" s="25"/>
      <c r="N24" s="87">
        <f>ROUND(IF(NOT((ISBLANK(#REF!))),IF((OR(AND(ISBLANK(K24),ISBLANK(L24)),(K24+L24)=0)),0,IF((AND((K24&gt;0),((L24)&gt;0))),"error",IF((K24&gt;0),(I24*(K24/12)),(I24*((L24)/9))))),"empty "),0)</f>
        <v>0</v>
      </c>
      <c r="O24" s="87">
        <f t="shared" si="2"/>
        <v>0</v>
      </c>
      <c r="P24" s="87">
        <f t="shared" si="1"/>
        <v>0</v>
      </c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</row>
    <row r="25" spans="1:103" x14ac:dyDescent="0.2">
      <c r="K25" s="78"/>
      <c r="N25" s="11"/>
      <c r="O25" s="12"/>
      <c r="P25" s="12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</row>
    <row r="26" spans="1:103" ht="13.5" thickBot="1" x14ac:dyDescent="0.25">
      <c r="N26" s="102" t="s">
        <v>28</v>
      </c>
      <c r="O26" s="103" t="s">
        <v>29</v>
      </c>
      <c r="P26" s="103" t="s">
        <v>38</v>
      </c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</row>
    <row r="27" spans="1:103" s="16" customFormat="1" ht="24.95" customHeight="1" thickBot="1" x14ac:dyDescent="0.25">
      <c r="A27" s="26"/>
      <c r="G27" s="156" t="s">
        <v>47</v>
      </c>
      <c r="H27" s="157"/>
      <c r="I27" s="157"/>
      <c r="J27" s="157"/>
      <c r="K27" s="157"/>
      <c r="L27" s="158"/>
      <c r="M27" s="21"/>
      <c r="N27" s="85">
        <f>SUMIFS($N$13:$N$24, $E$13:$E$24, "Salaries", $F$13:$F$24, "Year 1")
+ SUMIFS($N$13:$N$24, $E$13:$E$24, "Direct Wages", $F$13:$F$24, "Year 1")
+ SUMIFS($O$13:$O$24, $F$13:$F$24, "Year 1")</f>
        <v>0</v>
      </c>
      <c r="O27" s="85">
        <f>SUMIFS($N$13:$N$24, $E$13:$E$24, "Salaries", $F$13:$F$24, "Year 2")
+ SUMIFS($N$13:$N$24, $E$13:$E$24, "Direct Wages", $F$13:$F$24, "Year 2")
+ SUMIFS($O$13:$O$24, $F$13:$F$24, "Year 2")</f>
        <v>0</v>
      </c>
      <c r="P27" s="86">
        <f>SUM(P13:P24)</f>
        <v>0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</row>
    <row r="28" spans="1:103" ht="13.5" thickBot="1" x14ac:dyDescent="0.25"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</row>
    <row r="29" spans="1:103" ht="18.75" thickBot="1" x14ac:dyDescent="0.25">
      <c r="A29" s="116" t="s">
        <v>49</v>
      </c>
      <c r="B29" s="117"/>
      <c r="C29" s="117"/>
      <c r="D29" s="117"/>
      <c r="E29" s="117"/>
      <c r="F29" s="117"/>
      <c r="G29" s="117"/>
      <c r="H29" s="117"/>
      <c r="I29" s="117"/>
      <c r="J29" s="117"/>
      <c r="K29" s="82"/>
      <c r="L29" s="104" t="s">
        <v>28</v>
      </c>
      <c r="M29" s="80"/>
      <c r="N29" s="105" t="s">
        <v>29</v>
      </c>
      <c r="O29" s="81"/>
      <c r="P29" s="106" t="s">
        <v>38</v>
      </c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</row>
    <row r="30" spans="1:103" x14ac:dyDescent="0.2">
      <c r="A30" s="118" t="s">
        <v>129</v>
      </c>
      <c r="B30" s="118"/>
      <c r="C30" s="118"/>
      <c r="D30" s="118"/>
      <c r="E30" s="118"/>
      <c r="F30" s="118"/>
      <c r="G30" s="118"/>
      <c r="H30" s="118"/>
      <c r="I30" s="13"/>
      <c r="J30" s="13"/>
      <c r="L30" s="13"/>
      <c r="M30" s="13"/>
      <c r="N30" s="14"/>
      <c r="O30" s="14"/>
      <c r="P30" s="14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</row>
    <row r="31" spans="1:103" x14ac:dyDescent="0.2">
      <c r="A31" s="15" t="s">
        <v>30</v>
      </c>
      <c r="B31" s="113"/>
      <c r="C31" s="114"/>
      <c r="D31" s="114"/>
      <c r="E31" s="114"/>
      <c r="F31" s="114"/>
      <c r="G31" s="114"/>
      <c r="H31" s="115"/>
      <c r="I31" s="16"/>
      <c r="J31" s="16"/>
      <c r="L31" s="101">
        <v>0</v>
      </c>
      <c r="M31" s="17"/>
      <c r="N31" s="101">
        <v>0</v>
      </c>
      <c r="O31" s="17"/>
      <c r="P31" s="84">
        <f>SUMPRODUCT(ROUND(L31+N31,0))</f>
        <v>0</v>
      </c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</row>
    <row r="32" spans="1:103" x14ac:dyDescent="0.2">
      <c r="A32" s="15" t="s">
        <v>31</v>
      </c>
      <c r="B32" s="113"/>
      <c r="C32" s="114"/>
      <c r="D32" s="114"/>
      <c r="E32" s="114"/>
      <c r="F32" s="114"/>
      <c r="G32" s="114"/>
      <c r="H32" s="115"/>
      <c r="I32" s="16"/>
      <c r="J32" s="16"/>
      <c r="L32" s="101">
        <v>0</v>
      </c>
      <c r="M32" s="17"/>
      <c r="N32" s="101">
        <v>0</v>
      </c>
      <c r="O32" s="17"/>
      <c r="P32" s="84">
        <f>SUMPRODUCT(ROUND(L32+N32,0))</f>
        <v>0</v>
      </c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</row>
    <row r="33" spans="1:60" x14ac:dyDescent="0.2">
      <c r="A33" s="15" t="s">
        <v>32</v>
      </c>
      <c r="B33" s="113"/>
      <c r="C33" s="114"/>
      <c r="D33" s="114"/>
      <c r="E33" s="114"/>
      <c r="F33" s="114"/>
      <c r="G33" s="114"/>
      <c r="H33" s="115"/>
      <c r="I33" s="16"/>
      <c r="J33" s="16"/>
      <c r="L33" s="101">
        <v>0</v>
      </c>
      <c r="M33" s="17"/>
      <c r="N33" s="101">
        <v>0</v>
      </c>
      <c r="O33" s="17"/>
      <c r="P33" s="84">
        <f>SUMPRODUCT(ROUND(L33+N33,0))</f>
        <v>0</v>
      </c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</row>
    <row r="34" spans="1:60" x14ac:dyDescent="0.2">
      <c r="A34" s="15" t="s">
        <v>33</v>
      </c>
      <c r="B34" s="113"/>
      <c r="C34" s="114"/>
      <c r="D34" s="114"/>
      <c r="E34" s="114"/>
      <c r="F34" s="114"/>
      <c r="G34" s="114"/>
      <c r="H34" s="115"/>
      <c r="I34" s="16"/>
      <c r="J34" s="16"/>
      <c r="L34" s="101">
        <v>0</v>
      </c>
      <c r="M34" s="17"/>
      <c r="N34" s="101">
        <v>0</v>
      </c>
      <c r="O34" s="17"/>
      <c r="P34" s="84">
        <f>SUMPRODUCT(ROUND(L34+N34,0))</f>
        <v>0</v>
      </c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</row>
    <row r="35" spans="1:60" ht="13.5" thickBot="1" x14ac:dyDescent="0.25"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</row>
    <row r="36" spans="1:60" ht="15.75" thickBot="1" x14ac:dyDescent="0.25">
      <c r="A36" s="15"/>
      <c r="B36" s="21"/>
      <c r="C36" s="21"/>
      <c r="D36" s="21"/>
      <c r="E36" s="21"/>
      <c r="F36" s="21"/>
      <c r="G36" s="129" t="s">
        <v>124</v>
      </c>
      <c r="H36" s="130"/>
      <c r="I36" s="18"/>
      <c r="J36" s="18"/>
      <c r="L36" s="85">
        <f>ROUND(SUM(L31:L34),0)</f>
        <v>0</v>
      </c>
      <c r="M36" s="17"/>
      <c r="N36" s="85">
        <f>ROUND(SUM(N31:N34),0)</f>
        <v>0</v>
      </c>
      <c r="O36" s="17"/>
      <c r="P36" s="85" cm="1">
        <f t="array" ref="P36">SUMPRODUCT(ROUND(P31:P34,0))</f>
        <v>0</v>
      </c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</row>
    <row r="37" spans="1:60" ht="15" x14ac:dyDescent="0.2">
      <c r="A37" s="19"/>
      <c r="B37" s="20"/>
      <c r="C37" s="20"/>
      <c r="D37" s="20"/>
      <c r="E37" s="20"/>
      <c r="F37" s="20"/>
      <c r="G37" s="20"/>
      <c r="H37" s="20"/>
      <c r="I37" s="20"/>
      <c r="J37" s="20"/>
      <c r="L37" s="20"/>
      <c r="M37" s="20"/>
      <c r="N37" s="20"/>
      <c r="O37" s="20"/>
      <c r="P37" s="20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</row>
    <row r="38" spans="1:60" ht="15.75" thickBot="1" x14ac:dyDescent="0.25">
      <c r="A38" s="19"/>
      <c r="B38" s="20"/>
      <c r="C38" s="20"/>
      <c r="D38" s="20"/>
      <c r="E38" s="20"/>
      <c r="F38" s="20"/>
      <c r="G38" s="20"/>
      <c r="H38" s="20"/>
      <c r="I38" s="20"/>
      <c r="J38" s="20"/>
      <c r="L38" s="20"/>
      <c r="M38" s="20"/>
      <c r="N38" s="20"/>
      <c r="O38" s="20"/>
      <c r="P38" s="20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</row>
    <row r="39" spans="1:60" ht="18.75" thickBot="1" x14ac:dyDescent="0.25">
      <c r="A39" s="116" t="s">
        <v>95</v>
      </c>
      <c r="B39" s="117"/>
      <c r="C39" s="117"/>
      <c r="D39" s="117"/>
      <c r="E39" s="117"/>
      <c r="F39" s="117"/>
      <c r="G39" s="117"/>
      <c r="H39" s="117"/>
      <c r="I39" s="117"/>
      <c r="J39" s="117"/>
      <c r="K39" s="82"/>
      <c r="L39" s="104" t="s">
        <v>28</v>
      </c>
      <c r="M39" s="80"/>
      <c r="N39" s="105" t="s">
        <v>29</v>
      </c>
      <c r="O39" s="81"/>
      <c r="P39" s="106" t="s">
        <v>38</v>
      </c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</row>
    <row r="40" spans="1:60" x14ac:dyDescent="0.2">
      <c r="A40" s="118" t="s">
        <v>130</v>
      </c>
      <c r="B40" s="128"/>
      <c r="C40" s="128"/>
      <c r="D40" s="128"/>
      <c r="E40" s="128"/>
      <c r="F40" s="128"/>
      <c r="G40" s="128"/>
      <c r="H40" s="128"/>
      <c r="I40" s="13"/>
      <c r="J40" s="13"/>
      <c r="L40" s="13"/>
      <c r="M40" s="13"/>
      <c r="N40" s="14"/>
      <c r="O40" s="14"/>
      <c r="P40" s="14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</row>
    <row r="41" spans="1:60" x14ac:dyDescent="0.2">
      <c r="A41" s="15" t="s">
        <v>30</v>
      </c>
      <c r="B41" s="132" t="s">
        <v>108</v>
      </c>
      <c r="C41" s="132"/>
      <c r="D41" s="132"/>
      <c r="E41" s="132"/>
      <c r="F41" s="132"/>
      <c r="G41" s="132"/>
      <c r="H41" s="132"/>
      <c r="I41" s="16"/>
      <c r="J41" s="16"/>
      <c r="L41" s="101">
        <v>0</v>
      </c>
      <c r="M41" s="17"/>
      <c r="N41" s="101">
        <v>0</v>
      </c>
      <c r="O41" s="17"/>
      <c r="P41" s="84">
        <f>SUMPRODUCT(ROUND(L41+N41,0))</f>
        <v>0</v>
      </c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</row>
    <row r="42" spans="1:60" x14ac:dyDescent="0.2">
      <c r="A42" s="15" t="s">
        <v>31</v>
      </c>
      <c r="B42" s="131" t="s">
        <v>108</v>
      </c>
      <c r="C42" s="131"/>
      <c r="D42" s="131"/>
      <c r="E42" s="131"/>
      <c r="F42" s="131"/>
      <c r="G42" s="131"/>
      <c r="H42" s="131"/>
      <c r="I42" s="16"/>
      <c r="J42" s="16"/>
      <c r="L42" s="101">
        <v>0</v>
      </c>
      <c r="M42" s="17"/>
      <c r="N42" s="101">
        <v>0</v>
      </c>
      <c r="O42" s="17"/>
      <c r="P42" s="84">
        <f>SUMPRODUCT(ROUND(L42+N42,0))</f>
        <v>0</v>
      </c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</row>
    <row r="43" spans="1:60" x14ac:dyDescent="0.2">
      <c r="A43" s="15" t="s">
        <v>32</v>
      </c>
      <c r="B43" s="131" t="s">
        <v>108</v>
      </c>
      <c r="C43" s="131"/>
      <c r="D43" s="131"/>
      <c r="E43" s="131"/>
      <c r="F43" s="131"/>
      <c r="G43" s="131"/>
      <c r="H43" s="131"/>
      <c r="I43" s="16"/>
      <c r="J43" s="16"/>
      <c r="L43" s="101">
        <v>0</v>
      </c>
      <c r="M43" s="17"/>
      <c r="N43" s="101">
        <v>0</v>
      </c>
      <c r="O43" s="17"/>
      <c r="P43" s="84">
        <f>SUMPRODUCT(ROUND(L43+N43,0))</f>
        <v>0</v>
      </c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</row>
    <row r="44" spans="1:60" x14ac:dyDescent="0.2">
      <c r="A44" s="15" t="s">
        <v>33</v>
      </c>
      <c r="B44" s="131" t="s">
        <v>108</v>
      </c>
      <c r="C44" s="131"/>
      <c r="D44" s="131"/>
      <c r="E44" s="131"/>
      <c r="F44" s="131"/>
      <c r="G44" s="131"/>
      <c r="H44" s="131"/>
      <c r="I44" s="16"/>
      <c r="J44" s="16"/>
      <c r="L44" s="101">
        <v>0</v>
      </c>
      <c r="M44" s="17"/>
      <c r="N44" s="101">
        <v>0</v>
      </c>
      <c r="O44" s="17"/>
      <c r="P44" s="84">
        <f>SUMPRODUCT(ROUND(L44+N44,0))</f>
        <v>0</v>
      </c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</row>
    <row r="45" spans="1:60" x14ac:dyDescent="0.2">
      <c r="A45" s="22" t="s">
        <v>34</v>
      </c>
      <c r="B45" s="131" t="s">
        <v>108</v>
      </c>
      <c r="C45" s="131"/>
      <c r="D45" s="131"/>
      <c r="E45" s="131"/>
      <c r="F45" s="131"/>
      <c r="G45" s="131"/>
      <c r="H45" s="131"/>
      <c r="I45" s="23"/>
      <c r="J45" s="23"/>
      <c r="L45" s="101">
        <v>0</v>
      </c>
      <c r="M45" s="17"/>
      <c r="N45" s="101">
        <v>0</v>
      </c>
      <c r="O45" s="17"/>
      <c r="P45" s="84">
        <f>SUMPRODUCT(ROUND(L45+N45,0))</f>
        <v>0</v>
      </c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</row>
    <row r="46" spans="1:60" x14ac:dyDescent="0.2">
      <c r="A46" s="15" t="s">
        <v>35</v>
      </c>
      <c r="B46" s="131" t="s">
        <v>108</v>
      </c>
      <c r="C46" s="131"/>
      <c r="D46" s="131"/>
      <c r="E46" s="131"/>
      <c r="F46" s="131"/>
      <c r="G46" s="131"/>
      <c r="H46" s="131"/>
      <c r="I46" s="16"/>
      <c r="J46" s="16"/>
      <c r="L46" s="101">
        <v>0</v>
      </c>
      <c r="M46" s="17"/>
      <c r="N46" s="101">
        <v>0</v>
      </c>
      <c r="O46" s="17"/>
      <c r="P46" s="84">
        <f>SUMPRODUCT(ROUND(L46+N46,0))</f>
        <v>0</v>
      </c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</row>
    <row r="47" spans="1:60" x14ac:dyDescent="0.2">
      <c r="A47" s="15" t="s">
        <v>36</v>
      </c>
      <c r="B47" s="131" t="s">
        <v>108</v>
      </c>
      <c r="C47" s="131"/>
      <c r="D47" s="131"/>
      <c r="E47" s="131"/>
      <c r="F47" s="131"/>
      <c r="G47" s="131"/>
      <c r="H47" s="131"/>
      <c r="I47" s="16"/>
      <c r="J47" s="16"/>
      <c r="L47" s="101">
        <v>0</v>
      </c>
      <c r="M47" s="17"/>
      <c r="N47" s="101">
        <v>0</v>
      </c>
      <c r="O47" s="17"/>
      <c r="P47" s="84">
        <f>SUMPRODUCT(ROUND(L47+N47,0))</f>
        <v>0</v>
      </c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</row>
    <row r="48" spans="1:60" x14ac:dyDescent="0.2">
      <c r="A48" s="15" t="s">
        <v>37</v>
      </c>
      <c r="B48" s="131" t="s">
        <v>108</v>
      </c>
      <c r="C48" s="131"/>
      <c r="D48" s="131"/>
      <c r="E48" s="131"/>
      <c r="F48" s="131"/>
      <c r="G48" s="131"/>
      <c r="H48" s="131"/>
      <c r="I48" s="16"/>
      <c r="J48" s="16"/>
      <c r="L48" s="101">
        <v>0</v>
      </c>
      <c r="M48" s="17"/>
      <c r="N48" s="101">
        <v>0</v>
      </c>
      <c r="O48" s="17"/>
      <c r="P48" s="84">
        <f>SUMPRODUCT(ROUND(L48+N48,0))</f>
        <v>0</v>
      </c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</row>
    <row r="49" spans="1:60" ht="13.5" thickBot="1" x14ac:dyDescent="0.25">
      <c r="A49" s="15"/>
      <c r="B49" s="70"/>
      <c r="C49" s="70"/>
      <c r="D49" s="70"/>
      <c r="E49" s="70"/>
      <c r="F49" s="70"/>
      <c r="G49" s="70"/>
      <c r="H49" s="70"/>
      <c r="I49" s="16"/>
      <c r="J49" s="16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</row>
    <row r="50" spans="1:60" ht="15.75" thickBot="1" x14ac:dyDescent="0.25">
      <c r="A50" s="15"/>
      <c r="B50" s="21"/>
      <c r="C50" s="21"/>
      <c r="D50" s="21"/>
      <c r="E50" s="21"/>
      <c r="F50" s="21"/>
      <c r="G50" s="129" t="s">
        <v>125</v>
      </c>
      <c r="H50" s="130"/>
      <c r="I50" s="18"/>
      <c r="J50" s="18"/>
      <c r="L50" s="85">
        <f>ROUND(SUM(L41:L48),0)</f>
        <v>0</v>
      </c>
      <c r="M50" s="17"/>
      <c r="N50" s="85">
        <f>ROUND(SUM(N41:N48),0)</f>
        <v>0</v>
      </c>
      <c r="O50" s="17"/>
      <c r="P50" s="85">
        <f>ROUND(SUM(P41:P47)+SUM(P48:P48),0)</f>
        <v>0</v>
      </c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</row>
    <row r="51" spans="1:60" ht="15.75" thickBot="1" x14ac:dyDescent="0.25">
      <c r="A51" s="19"/>
      <c r="B51" s="20"/>
      <c r="C51" s="20"/>
      <c r="D51" s="20"/>
      <c r="E51" s="20"/>
      <c r="F51" s="20"/>
      <c r="G51" s="20"/>
      <c r="H51" s="20"/>
      <c r="I51" s="20"/>
      <c r="J51" s="20"/>
      <c r="L51" s="24"/>
      <c r="M51" s="24"/>
      <c r="N51" s="24"/>
      <c r="O51" s="24"/>
      <c r="P51" s="24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</row>
    <row r="52" spans="1:60" ht="18.75" thickBot="1" x14ac:dyDescent="0.25">
      <c r="A52" s="116" t="s">
        <v>98</v>
      </c>
      <c r="B52" s="117"/>
      <c r="C52" s="117"/>
      <c r="D52" s="117"/>
      <c r="E52" s="117"/>
      <c r="F52" s="117"/>
      <c r="G52" s="117"/>
      <c r="H52" s="117"/>
      <c r="I52" s="117"/>
      <c r="J52" s="117"/>
      <c r="K52" s="82"/>
      <c r="L52" s="104" t="s">
        <v>28</v>
      </c>
      <c r="M52" s="80"/>
      <c r="N52" s="105" t="s">
        <v>29</v>
      </c>
      <c r="O52" s="81"/>
      <c r="P52" s="106" t="s">
        <v>38</v>
      </c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</row>
    <row r="53" spans="1:60" ht="13.5" thickBot="1" x14ac:dyDescent="0.25">
      <c r="A53" s="118" t="s">
        <v>132</v>
      </c>
      <c r="B53" s="128"/>
      <c r="C53" s="128"/>
      <c r="D53" s="128"/>
      <c r="E53" s="128"/>
      <c r="F53" s="128"/>
      <c r="G53" s="128"/>
      <c r="H53" s="128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</row>
    <row r="54" spans="1:60" ht="15.75" thickBot="1" x14ac:dyDescent="0.25">
      <c r="A54" s="29"/>
      <c r="B54" s="29"/>
      <c r="C54" s="29"/>
      <c r="D54" s="29"/>
      <c r="E54" s="29"/>
      <c r="F54" s="29"/>
      <c r="G54" s="129" t="s">
        <v>128</v>
      </c>
      <c r="H54" s="130"/>
      <c r="I54" s="18"/>
      <c r="J54" s="18"/>
      <c r="L54" s="85">
        <f>ROUND(SUM(N27+L36+L50),0)</f>
        <v>0</v>
      </c>
      <c r="M54" s="17"/>
      <c r="N54" s="85">
        <f>ROUND(SUM(O27+N36+N50),0)</f>
        <v>0</v>
      </c>
      <c r="O54" s="17"/>
      <c r="P54" s="85">
        <f>ROUND(SUM(P27+P36+P50),0)</f>
        <v>0</v>
      </c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</row>
    <row r="55" spans="1:60" ht="13.5" thickBot="1" x14ac:dyDescent="0.25">
      <c r="A55" s="15"/>
      <c r="B55" s="15"/>
      <c r="C55" s="15"/>
      <c r="D55" s="15"/>
      <c r="E55" s="15"/>
      <c r="F55" s="15"/>
      <c r="G55" s="15"/>
      <c r="H55" s="15"/>
      <c r="I55" s="16"/>
      <c r="J55" s="16"/>
      <c r="L55" s="24"/>
      <c r="M55" s="24"/>
      <c r="N55" s="24"/>
      <c r="O55" s="24"/>
      <c r="P55" s="24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</row>
    <row r="56" spans="1:60" ht="18.75" thickBot="1" x14ac:dyDescent="0.25">
      <c r="A56" s="116" t="s">
        <v>99</v>
      </c>
      <c r="B56" s="117"/>
      <c r="C56" s="117"/>
      <c r="D56" s="117"/>
      <c r="E56" s="117"/>
      <c r="F56" s="117"/>
      <c r="G56" s="117"/>
      <c r="H56" s="117"/>
      <c r="I56" s="117"/>
      <c r="J56" s="117"/>
      <c r="K56" s="82"/>
      <c r="L56" s="104" t="s">
        <v>28</v>
      </c>
      <c r="M56" s="80"/>
      <c r="N56" s="105" t="s">
        <v>29</v>
      </c>
      <c r="O56" s="81"/>
      <c r="P56" s="106" t="s">
        <v>38</v>
      </c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</row>
    <row r="57" spans="1:60" ht="13.5" thickBot="1" x14ac:dyDescent="0.25">
      <c r="A57" s="118" t="s">
        <v>131</v>
      </c>
      <c r="B57" s="128"/>
      <c r="C57" s="128"/>
      <c r="D57" s="128"/>
      <c r="E57" s="128"/>
      <c r="F57" s="128"/>
      <c r="G57" s="128"/>
      <c r="H57" s="128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</row>
    <row r="58" spans="1:60" ht="15.75" thickBot="1" x14ac:dyDescent="0.25">
      <c r="A58" s="29"/>
      <c r="B58" s="29"/>
      <c r="C58" s="29"/>
      <c r="D58" s="29"/>
      <c r="E58" s="29"/>
      <c r="F58" s="29"/>
      <c r="G58" s="133" t="s">
        <v>127</v>
      </c>
      <c r="H58" s="134"/>
      <c r="I58" s="18"/>
      <c r="J58" s="18"/>
      <c r="L58" s="89">
        <v>0</v>
      </c>
      <c r="M58" s="17"/>
      <c r="N58" s="89">
        <v>0</v>
      </c>
      <c r="O58" s="17"/>
      <c r="P58" s="89">
        <v>0</v>
      </c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</row>
    <row r="59" spans="1:60" ht="13.5" thickBot="1" x14ac:dyDescent="0.25"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</row>
    <row r="60" spans="1:60" ht="18.75" thickBot="1" x14ac:dyDescent="0.25">
      <c r="A60" s="116" t="s">
        <v>100</v>
      </c>
      <c r="B60" s="117"/>
      <c r="C60" s="117"/>
      <c r="D60" s="117"/>
      <c r="E60" s="117"/>
      <c r="F60" s="117"/>
      <c r="G60" s="117"/>
      <c r="H60" s="117"/>
      <c r="I60" s="117"/>
      <c r="J60" s="117"/>
      <c r="K60" s="82"/>
      <c r="L60" s="104" t="s">
        <v>28</v>
      </c>
      <c r="M60" s="80"/>
      <c r="N60" s="105" t="s">
        <v>29</v>
      </c>
      <c r="O60" s="81"/>
      <c r="P60" s="106" t="s">
        <v>38</v>
      </c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</row>
    <row r="61" spans="1:60" ht="13.5" thickBot="1" x14ac:dyDescent="0.25">
      <c r="A61" s="118" t="s">
        <v>132</v>
      </c>
      <c r="B61" s="128"/>
      <c r="C61" s="128"/>
      <c r="D61" s="128"/>
      <c r="E61" s="128"/>
      <c r="F61" s="128"/>
      <c r="G61" s="128"/>
      <c r="H61" s="128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</row>
    <row r="62" spans="1:60" ht="15.75" thickBot="1" x14ac:dyDescent="0.25">
      <c r="A62" s="29"/>
      <c r="B62" s="29"/>
      <c r="C62" s="29"/>
      <c r="D62" s="29"/>
      <c r="E62" s="29"/>
      <c r="F62" s="29"/>
      <c r="G62" s="129" t="s">
        <v>126</v>
      </c>
      <c r="H62" s="130"/>
      <c r="I62" s="18"/>
      <c r="J62" s="18"/>
      <c r="L62" s="85">
        <f>ROUND(SUM(L54+L58),0)</f>
        <v>0</v>
      </c>
      <c r="M62" s="17"/>
      <c r="N62" s="85">
        <f>ROUND(SUM(N54+N58),0)</f>
        <v>0</v>
      </c>
      <c r="O62" s="17"/>
      <c r="P62" s="85">
        <f>ROUND(SUM(P54+P58),0)</f>
        <v>0</v>
      </c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</row>
    <row r="63" spans="1:60" x14ac:dyDescent="0.2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</row>
    <row r="64" spans="1:60" x14ac:dyDescent="0.2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</row>
    <row r="65" spans="1:16" x14ac:dyDescent="0.2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</row>
    <row r="66" spans="1:16" x14ac:dyDescent="0.2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</row>
    <row r="67" spans="1:16" x14ac:dyDescent="0.2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</row>
    <row r="68" spans="1:16" x14ac:dyDescent="0.2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</row>
    <row r="69" spans="1:16" x14ac:dyDescent="0.2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</row>
    <row r="70" spans="1:16" x14ac:dyDescent="0.2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</row>
    <row r="71" spans="1:16" x14ac:dyDescent="0.2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</row>
    <row r="72" spans="1:16" x14ac:dyDescent="0.2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</row>
    <row r="73" spans="1:16" x14ac:dyDescent="0.2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</row>
    <row r="74" spans="1:16" x14ac:dyDescent="0.2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</row>
    <row r="75" spans="1:16" x14ac:dyDescent="0.2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</row>
    <row r="76" spans="1:16" x14ac:dyDescent="0.2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</row>
    <row r="77" spans="1:16" x14ac:dyDescent="0.2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</row>
    <row r="78" spans="1:16" x14ac:dyDescent="0.2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</row>
    <row r="79" spans="1:16" x14ac:dyDescent="0.2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</row>
    <row r="80" spans="1:16" x14ac:dyDescent="0.2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</row>
    <row r="81" spans="1:16" x14ac:dyDescent="0.2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</row>
    <row r="82" spans="1:16" x14ac:dyDescent="0.2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</row>
    <row r="83" spans="1:16" x14ac:dyDescent="0.2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</row>
    <row r="84" spans="1:16" x14ac:dyDescent="0.2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</row>
    <row r="85" spans="1:16" x14ac:dyDescent="0.2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</row>
    <row r="86" spans="1:16" x14ac:dyDescent="0.2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</row>
    <row r="87" spans="1:16" x14ac:dyDescent="0.2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</row>
    <row r="88" spans="1:16" x14ac:dyDescent="0.2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</row>
    <row r="89" spans="1:16" x14ac:dyDescent="0.2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</row>
    <row r="90" spans="1:16" x14ac:dyDescent="0.2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</row>
    <row r="91" spans="1:16" x14ac:dyDescent="0.2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</row>
    <row r="92" spans="1:16" x14ac:dyDescent="0.2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</row>
    <row r="93" spans="1:16" x14ac:dyDescent="0.2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</row>
    <row r="94" spans="1:16" x14ac:dyDescent="0.2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</row>
    <row r="95" spans="1:16" x14ac:dyDescent="0.2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</row>
    <row r="96" spans="1:16" x14ac:dyDescent="0.2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</row>
    <row r="97" spans="1:16" x14ac:dyDescent="0.2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</row>
    <row r="98" spans="1:16" x14ac:dyDescent="0.2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</row>
    <row r="99" spans="1:16" x14ac:dyDescent="0.2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</row>
    <row r="100" spans="1:16" x14ac:dyDescent="0.2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</row>
    <row r="101" spans="1:16" x14ac:dyDescent="0.2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</row>
    <row r="102" spans="1:16" x14ac:dyDescent="0.2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</row>
    <row r="103" spans="1:16" x14ac:dyDescent="0.2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</row>
    <row r="104" spans="1:16" x14ac:dyDescent="0.2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</row>
    <row r="105" spans="1:16" x14ac:dyDescent="0.2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</row>
    <row r="106" spans="1:16" x14ac:dyDescent="0.2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</row>
    <row r="107" spans="1:16" x14ac:dyDescent="0.2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</row>
    <row r="108" spans="1:16" x14ac:dyDescent="0.2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</row>
    <row r="109" spans="1:16" x14ac:dyDescent="0.2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</row>
    <row r="110" spans="1:16" x14ac:dyDescent="0.2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</row>
    <row r="111" spans="1:16" x14ac:dyDescent="0.2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</row>
    <row r="112" spans="1:16" x14ac:dyDescent="0.2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</row>
    <row r="113" spans="1:16" x14ac:dyDescent="0.2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</row>
    <row r="114" spans="1:16" x14ac:dyDescent="0.2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</row>
    <row r="115" spans="1:16" x14ac:dyDescent="0.2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</row>
    <row r="116" spans="1:16" x14ac:dyDescent="0.2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</row>
    <row r="117" spans="1:16" x14ac:dyDescent="0.2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</row>
    <row r="118" spans="1:16" x14ac:dyDescent="0.2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</row>
    <row r="119" spans="1:16" x14ac:dyDescent="0.2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</row>
    <row r="120" spans="1:16" x14ac:dyDescent="0.2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</row>
    <row r="121" spans="1:16" x14ac:dyDescent="0.2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</row>
    <row r="122" spans="1:16" x14ac:dyDescent="0.2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</row>
    <row r="123" spans="1:16" x14ac:dyDescent="0.2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</row>
    <row r="124" spans="1:16" x14ac:dyDescent="0.2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</row>
    <row r="125" spans="1:16" x14ac:dyDescent="0.2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</row>
    <row r="126" spans="1:16" x14ac:dyDescent="0.2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</row>
    <row r="127" spans="1:16" x14ac:dyDescent="0.2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</row>
    <row r="128" spans="1:16" x14ac:dyDescent="0.2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</row>
    <row r="129" spans="1:16" x14ac:dyDescent="0.2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</row>
    <row r="130" spans="1:16" x14ac:dyDescent="0.2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</row>
    <row r="131" spans="1:16" x14ac:dyDescent="0.2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</row>
    <row r="132" spans="1:16" x14ac:dyDescent="0.2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</row>
    <row r="133" spans="1:16" x14ac:dyDescent="0.2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</row>
    <row r="134" spans="1:16" x14ac:dyDescent="0.2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</row>
    <row r="135" spans="1:16" x14ac:dyDescent="0.2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</row>
    <row r="136" spans="1:16" x14ac:dyDescent="0.2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</row>
    <row r="137" spans="1:16" x14ac:dyDescent="0.2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</row>
    <row r="138" spans="1:16" x14ac:dyDescent="0.2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</row>
    <row r="139" spans="1:16" x14ac:dyDescent="0.2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</row>
    <row r="140" spans="1:16" x14ac:dyDescent="0.2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</row>
    <row r="141" spans="1:16" x14ac:dyDescent="0.2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</row>
    <row r="142" spans="1:16" x14ac:dyDescent="0.2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</row>
    <row r="143" spans="1:16" x14ac:dyDescent="0.2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</row>
    <row r="144" spans="1:16" x14ac:dyDescent="0.2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</row>
    <row r="145" spans="1:16" x14ac:dyDescent="0.2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</row>
    <row r="146" spans="1:16" x14ac:dyDescent="0.2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</row>
    <row r="147" spans="1:16" x14ac:dyDescent="0.2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</row>
    <row r="148" spans="1:16" x14ac:dyDescent="0.2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</row>
    <row r="149" spans="1:16" x14ac:dyDescent="0.2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</row>
    <row r="150" spans="1:16" x14ac:dyDescent="0.2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</row>
    <row r="151" spans="1:16" x14ac:dyDescent="0.2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</row>
    <row r="152" spans="1:16" x14ac:dyDescent="0.2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</row>
    <row r="153" spans="1:16" x14ac:dyDescent="0.2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</row>
    <row r="154" spans="1:16" x14ac:dyDescent="0.2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</row>
    <row r="155" spans="1:16" x14ac:dyDescent="0.2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</row>
    <row r="156" spans="1:16" x14ac:dyDescent="0.2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</row>
    <row r="157" spans="1:16" x14ac:dyDescent="0.2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</row>
    <row r="158" spans="1:16" x14ac:dyDescent="0.2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</row>
    <row r="159" spans="1:16" x14ac:dyDescent="0.2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</row>
    <row r="160" spans="1:16" x14ac:dyDescent="0.2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</row>
    <row r="161" spans="1:16" x14ac:dyDescent="0.2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</row>
    <row r="162" spans="1:16" x14ac:dyDescent="0.2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</row>
    <row r="163" spans="1:16" x14ac:dyDescent="0.2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</row>
    <row r="164" spans="1:16" x14ac:dyDescent="0.2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</row>
    <row r="165" spans="1:16" x14ac:dyDescent="0.2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</row>
    <row r="166" spans="1:16" x14ac:dyDescent="0.2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</row>
    <row r="167" spans="1:16" x14ac:dyDescent="0.2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</row>
    <row r="168" spans="1:16" x14ac:dyDescent="0.2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</row>
    <row r="169" spans="1:16" x14ac:dyDescent="0.2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</row>
    <row r="170" spans="1:16" x14ac:dyDescent="0.2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</row>
    <row r="171" spans="1:16" x14ac:dyDescent="0.2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</row>
    <row r="172" spans="1:16" x14ac:dyDescent="0.2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</row>
    <row r="173" spans="1:16" x14ac:dyDescent="0.2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</row>
    <row r="174" spans="1:16" x14ac:dyDescent="0.2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</row>
    <row r="175" spans="1:16" x14ac:dyDescent="0.2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</row>
    <row r="176" spans="1:16" x14ac:dyDescent="0.2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</row>
    <row r="177" spans="1:16" x14ac:dyDescent="0.2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</row>
    <row r="178" spans="1:16" x14ac:dyDescent="0.2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</row>
    <row r="179" spans="1:16" x14ac:dyDescent="0.2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</row>
    <row r="180" spans="1:16" x14ac:dyDescent="0.2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</row>
    <row r="181" spans="1:16" x14ac:dyDescent="0.2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</row>
    <row r="182" spans="1:16" x14ac:dyDescent="0.2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</row>
    <row r="183" spans="1:16" x14ac:dyDescent="0.2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</row>
    <row r="184" spans="1:16" x14ac:dyDescent="0.2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</row>
    <row r="185" spans="1:16" x14ac:dyDescent="0.2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</row>
    <row r="186" spans="1:16" x14ac:dyDescent="0.2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</row>
    <row r="187" spans="1:16" x14ac:dyDescent="0.2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</row>
    <row r="188" spans="1:16" x14ac:dyDescent="0.2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</row>
    <row r="189" spans="1:16" x14ac:dyDescent="0.2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</row>
    <row r="190" spans="1:16" x14ac:dyDescent="0.2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</row>
    <row r="191" spans="1:16" x14ac:dyDescent="0.2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</row>
    <row r="192" spans="1:16" x14ac:dyDescent="0.2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</row>
    <row r="193" spans="1:16" x14ac:dyDescent="0.2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</row>
    <row r="194" spans="1:16" x14ac:dyDescent="0.2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</row>
    <row r="195" spans="1:16" x14ac:dyDescent="0.2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</row>
    <row r="196" spans="1:16" x14ac:dyDescent="0.2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</row>
    <row r="197" spans="1:16" x14ac:dyDescent="0.2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</row>
    <row r="198" spans="1:16" x14ac:dyDescent="0.2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</row>
    <row r="199" spans="1:16" x14ac:dyDescent="0.2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</row>
    <row r="200" spans="1:16" x14ac:dyDescent="0.2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</row>
    <row r="201" spans="1:16" x14ac:dyDescent="0.2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</row>
    <row r="202" spans="1:16" x14ac:dyDescent="0.2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</row>
    <row r="203" spans="1:16" x14ac:dyDescent="0.2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</row>
    <row r="204" spans="1:16" x14ac:dyDescent="0.2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</row>
    <row r="205" spans="1:16" x14ac:dyDescent="0.2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</row>
    <row r="206" spans="1:16" x14ac:dyDescent="0.2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</row>
    <row r="207" spans="1:16" x14ac:dyDescent="0.2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</row>
    <row r="208" spans="1:16" x14ac:dyDescent="0.2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</row>
    <row r="209" spans="1:16" x14ac:dyDescent="0.2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</row>
    <row r="210" spans="1:16" x14ac:dyDescent="0.2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</row>
    <row r="211" spans="1:16" x14ac:dyDescent="0.2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</row>
    <row r="212" spans="1:16" x14ac:dyDescent="0.2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</row>
    <row r="213" spans="1:16" x14ac:dyDescent="0.2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</row>
    <row r="214" spans="1:16" x14ac:dyDescent="0.2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</row>
    <row r="215" spans="1:16" x14ac:dyDescent="0.2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</row>
    <row r="216" spans="1:16" x14ac:dyDescent="0.2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</row>
    <row r="217" spans="1:16" x14ac:dyDescent="0.2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</row>
    <row r="218" spans="1:16" x14ac:dyDescent="0.2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</row>
    <row r="219" spans="1:16" x14ac:dyDescent="0.2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</row>
    <row r="220" spans="1:16" x14ac:dyDescent="0.2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</row>
    <row r="221" spans="1:16" x14ac:dyDescent="0.2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</row>
    <row r="222" spans="1:16" x14ac:dyDescent="0.2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</row>
    <row r="223" spans="1:16" x14ac:dyDescent="0.2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</row>
    <row r="224" spans="1:16" x14ac:dyDescent="0.2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</row>
    <row r="225" spans="1:16" x14ac:dyDescent="0.2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</row>
    <row r="226" spans="1:16" x14ac:dyDescent="0.2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</row>
    <row r="227" spans="1:16" x14ac:dyDescent="0.2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</row>
    <row r="228" spans="1:16" x14ac:dyDescent="0.2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</row>
    <row r="229" spans="1:16" x14ac:dyDescent="0.2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</row>
    <row r="230" spans="1:16" x14ac:dyDescent="0.2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</row>
    <row r="231" spans="1:16" x14ac:dyDescent="0.2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</row>
    <row r="232" spans="1:16" x14ac:dyDescent="0.2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</row>
    <row r="233" spans="1:16" x14ac:dyDescent="0.2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</row>
    <row r="234" spans="1:16" x14ac:dyDescent="0.2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</row>
    <row r="235" spans="1:16" x14ac:dyDescent="0.2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</row>
    <row r="236" spans="1:16" x14ac:dyDescent="0.2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</row>
    <row r="237" spans="1:16" x14ac:dyDescent="0.2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</row>
    <row r="238" spans="1:16" x14ac:dyDescent="0.2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</row>
    <row r="239" spans="1:16" x14ac:dyDescent="0.2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</row>
    <row r="240" spans="1:16" x14ac:dyDescent="0.2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</row>
    <row r="241" spans="1:16" x14ac:dyDescent="0.2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</row>
    <row r="242" spans="1:16" x14ac:dyDescent="0.2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</row>
    <row r="243" spans="1:16" x14ac:dyDescent="0.2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</row>
    <row r="244" spans="1:16" x14ac:dyDescent="0.2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</row>
    <row r="245" spans="1:16" x14ac:dyDescent="0.2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</row>
    <row r="246" spans="1:16" x14ac:dyDescent="0.2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</row>
    <row r="247" spans="1:16" x14ac:dyDescent="0.2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</row>
    <row r="248" spans="1:16" x14ac:dyDescent="0.2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</row>
    <row r="249" spans="1:16" x14ac:dyDescent="0.2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</row>
    <row r="250" spans="1:16" x14ac:dyDescent="0.2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</row>
    <row r="251" spans="1:16" x14ac:dyDescent="0.2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</row>
    <row r="252" spans="1:16" x14ac:dyDescent="0.2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</row>
    <row r="253" spans="1:16" x14ac:dyDescent="0.2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</row>
    <row r="254" spans="1:16" x14ac:dyDescent="0.2">
      <c r="A254" s="83"/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</row>
    <row r="255" spans="1:16" x14ac:dyDescent="0.2">
      <c r="A255" s="83"/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</row>
    <row r="256" spans="1:16" x14ac:dyDescent="0.2">
      <c r="A256" s="83"/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</row>
    <row r="257" spans="1:16" x14ac:dyDescent="0.2">
      <c r="A257" s="83"/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</row>
    <row r="258" spans="1:16" x14ac:dyDescent="0.2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</row>
    <row r="259" spans="1:16" x14ac:dyDescent="0.2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</row>
    <row r="260" spans="1:16" x14ac:dyDescent="0.2">
      <c r="A260" s="83"/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</row>
    <row r="261" spans="1:16" x14ac:dyDescent="0.2">
      <c r="A261" s="83"/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</row>
    <row r="262" spans="1:16" x14ac:dyDescent="0.2">
      <c r="A262" s="83"/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</row>
    <row r="263" spans="1:16" x14ac:dyDescent="0.2">
      <c r="A263" s="83"/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</row>
    <row r="264" spans="1:16" x14ac:dyDescent="0.2">
      <c r="A264" s="83"/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</row>
    <row r="265" spans="1:16" x14ac:dyDescent="0.2">
      <c r="A265" s="83"/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</row>
    <row r="266" spans="1:16" x14ac:dyDescent="0.2">
      <c r="A266" s="83"/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</row>
    <row r="267" spans="1:16" x14ac:dyDescent="0.2">
      <c r="A267" s="83"/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</row>
    <row r="268" spans="1:16" x14ac:dyDescent="0.2">
      <c r="A268" s="83"/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</row>
    <row r="269" spans="1:16" x14ac:dyDescent="0.2">
      <c r="A269" s="83"/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</row>
    <row r="270" spans="1:16" x14ac:dyDescent="0.2">
      <c r="A270" s="83"/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</row>
    <row r="271" spans="1:16" x14ac:dyDescent="0.2">
      <c r="A271" s="83"/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</row>
    <row r="272" spans="1:16" x14ac:dyDescent="0.2">
      <c r="A272" s="83"/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</row>
    <row r="273" spans="1:16" x14ac:dyDescent="0.2">
      <c r="A273" s="83"/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</row>
    <row r="274" spans="1:16" x14ac:dyDescent="0.2">
      <c r="A274" s="83"/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</row>
    <row r="275" spans="1:16" x14ac:dyDescent="0.2">
      <c r="A275" s="83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</row>
    <row r="276" spans="1:16" x14ac:dyDescent="0.2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</row>
    <row r="277" spans="1:16" x14ac:dyDescent="0.2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</row>
    <row r="278" spans="1:16" x14ac:dyDescent="0.2">
      <c r="A278" s="83"/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</row>
    <row r="279" spans="1:16" x14ac:dyDescent="0.2">
      <c r="A279" s="83"/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</row>
    <row r="280" spans="1:16" x14ac:dyDescent="0.2">
      <c r="A280" s="83"/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</row>
    <row r="281" spans="1:16" x14ac:dyDescent="0.2">
      <c r="A281" s="83"/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</row>
    <row r="282" spans="1:16" x14ac:dyDescent="0.2">
      <c r="A282" s="83"/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</row>
    <row r="283" spans="1:16" x14ac:dyDescent="0.2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</row>
    <row r="284" spans="1:16" x14ac:dyDescent="0.2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</row>
    <row r="285" spans="1:16" x14ac:dyDescent="0.2">
      <c r="A285" s="83"/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</row>
    <row r="286" spans="1:16" x14ac:dyDescent="0.2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</row>
    <row r="287" spans="1:16" x14ac:dyDescent="0.2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</row>
    <row r="288" spans="1:16" x14ac:dyDescent="0.2">
      <c r="A288" s="83"/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</row>
    <row r="289" spans="1:16" x14ac:dyDescent="0.2">
      <c r="A289" s="83"/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</row>
    <row r="290" spans="1:16" x14ac:dyDescent="0.2">
      <c r="A290" s="83"/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</row>
    <row r="291" spans="1:16" x14ac:dyDescent="0.2">
      <c r="A291" s="83"/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</row>
    <row r="292" spans="1:16" x14ac:dyDescent="0.2">
      <c r="A292" s="83"/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</row>
    <row r="293" spans="1:16" x14ac:dyDescent="0.2">
      <c r="A293" s="83"/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</row>
    <row r="294" spans="1:16" x14ac:dyDescent="0.2">
      <c r="A294" s="83"/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</row>
    <row r="295" spans="1:16" x14ac:dyDescent="0.2">
      <c r="A295" s="83"/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</row>
    <row r="296" spans="1:16" x14ac:dyDescent="0.2">
      <c r="A296" s="83"/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</row>
    <row r="297" spans="1:16" x14ac:dyDescent="0.2">
      <c r="A297" s="83"/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</row>
    <row r="298" spans="1:16" x14ac:dyDescent="0.2">
      <c r="A298" s="83"/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</row>
    <row r="299" spans="1:16" x14ac:dyDescent="0.2">
      <c r="A299" s="83"/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</row>
    <row r="300" spans="1:16" x14ac:dyDescent="0.2">
      <c r="A300" s="83"/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</row>
    <row r="301" spans="1:16" x14ac:dyDescent="0.2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</row>
    <row r="302" spans="1:16" x14ac:dyDescent="0.2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</row>
    <row r="303" spans="1:16" x14ac:dyDescent="0.2">
      <c r="A303" s="83"/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</row>
    <row r="304" spans="1:16" x14ac:dyDescent="0.2">
      <c r="A304" s="83"/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</row>
    <row r="305" spans="1:16" x14ac:dyDescent="0.2">
      <c r="A305" s="83"/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</row>
    <row r="306" spans="1:16" x14ac:dyDescent="0.2">
      <c r="A306" s="83"/>
      <c r="B306" s="83"/>
      <c r="C306" s="83"/>
      <c r="D306" s="83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</row>
    <row r="307" spans="1:16" x14ac:dyDescent="0.2">
      <c r="A307" s="83"/>
      <c r="B307" s="83"/>
      <c r="C307" s="83"/>
      <c r="D307" s="83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</row>
    <row r="308" spans="1:16" x14ac:dyDescent="0.2">
      <c r="A308" s="83"/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</row>
    <row r="309" spans="1:16" x14ac:dyDescent="0.2">
      <c r="A309" s="83"/>
      <c r="B309" s="83"/>
      <c r="C309" s="83"/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</row>
    <row r="310" spans="1:16" x14ac:dyDescent="0.2">
      <c r="A310" s="83"/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</row>
    <row r="311" spans="1:16" x14ac:dyDescent="0.2">
      <c r="A311" s="83"/>
      <c r="B311" s="83"/>
      <c r="C311" s="83"/>
      <c r="D311" s="83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</row>
    <row r="312" spans="1:16" x14ac:dyDescent="0.2">
      <c r="A312" s="83"/>
      <c r="B312" s="83"/>
      <c r="C312" s="83"/>
      <c r="D312" s="83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</row>
    <row r="313" spans="1:16" x14ac:dyDescent="0.2">
      <c r="A313" s="83"/>
      <c r="B313" s="83"/>
      <c r="C313" s="83"/>
      <c r="D313" s="83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</row>
    <row r="314" spans="1:16" x14ac:dyDescent="0.2">
      <c r="A314" s="83"/>
      <c r="B314" s="83"/>
      <c r="C314" s="83"/>
      <c r="D314" s="83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</row>
    <row r="315" spans="1:16" x14ac:dyDescent="0.2">
      <c r="A315" s="83"/>
      <c r="B315" s="83"/>
      <c r="C315" s="83"/>
      <c r="D315" s="83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</row>
    <row r="316" spans="1:16" x14ac:dyDescent="0.2">
      <c r="A316" s="83"/>
      <c r="B316" s="83"/>
      <c r="C316" s="83"/>
      <c r="D316" s="83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</row>
    <row r="317" spans="1:16" x14ac:dyDescent="0.2">
      <c r="A317" s="83"/>
      <c r="B317" s="8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</row>
    <row r="318" spans="1:16" x14ac:dyDescent="0.2">
      <c r="A318" s="83"/>
      <c r="B318" s="83"/>
      <c r="C318" s="83"/>
      <c r="D318" s="83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</row>
    <row r="319" spans="1:16" x14ac:dyDescent="0.2">
      <c r="A319" s="83"/>
      <c r="B319" s="83"/>
      <c r="C319" s="83"/>
      <c r="D319" s="83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</row>
    <row r="320" spans="1:16" x14ac:dyDescent="0.2">
      <c r="A320" s="83"/>
      <c r="B320" s="83"/>
      <c r="C320" s="83"/>
      <c r="D320" s="83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</row>
    <row r="321" spans="1:16" x14ac:dyDescent="0.2">
      <c r="A321" s="83"/>
      <c r="B321" s="83"/>
      <c r="C321" s="83"/>
      <c r="D321" s="83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</row>
    <row r="322" spans="1:16" x14ac:dyDescent="0.2">
      <c r="A322" s="83"/>
      <c r="B322" s="83"/>
      <c r="C322" s="83"/>
      <c r="D322" s="83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</row>
    <row r="323" spans="1:16" x14ac:dyDescent="0.2">
      <c r="A323" s="83"/>
      <c r="B323" s="83"/>
      <c r="C323" s="83"/>
      <c r="D323" s="83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</row>
    <row r="324" spans="1:16" x14ac:dyDescent="0.2">
      <c r="A324" s="83"/>
      <c r="B324" s="83"/>
      <c r="C324" s="83"/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</row>
    <row r="325" spans="1:16" x14ac:dyDescent="0.2">
      <c r="A325" s="83"/>
      <c r="B325" s="83"/>
      <c r="C325" s="83"/>
      <c r="D325" s="83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</row>
    <row r="326" spans="1:16" x14ac:dyDescent="0.2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</row>
    <row r="327" spans="1:16" x14ac:dyDescent="0.2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</row>
    <row r="328" spans="1:16" x14ac:dyDescent="0.2">
      <c r="A328" s="83"/>
      <c r="B328" s="83"/>
      <c r="C328" s="83"/>
      <c r="D328" s="83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</row>
    <row r="329" spans="1:16" x14ac:dyDescent="0.2">
      <c r="A329" s="83"/>
      <c r="B329" s="83"/>
      <c r="C329" s="83"/>
      <c r="D329" s="83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</row>
    <row r="330" spans="1:16" x14ac:dyDescent="0.2">
      <c r="A330" s="83"/>
      <c r="B330" s="83"/>
      <c r="C330" s="83"/>
      <c r="D330" s="83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</row>
    <row r="331" spans="1:16" x14ac:dyDescent="0.2">
      <c r="A331" s="83"/>
      <c r="B331" s="83"/>
      <c r="C331" s="83"/>
      <c r="D331" s="83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</row>
    <row r="332" spans="1:16" x14ac:dyDescent="0.2">
      <c r="A332" s="83"/>
      <c r="B332" s="83"/>
      <c r="C332" s="83"/>
      <c r="D332" s="83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</row>
    <row r="333" spans="1:16" x14ac:dyDescent="0.2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</row>
    <row r="334" spans="1:16" x14ac:dyDescent="0.2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</row>
    <row r="335" spans="1:16" x14ac:dyDescent="0.2">
      <c r="A335" s="83"/>
      <c r="B335" s="83"/>
      <c r="C335" s="83"/>
      <c r="D335" s="83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</row>
    <row r="336" spans="1:16" x14ac:dyDescent="0.2">
      <c r="A336" s="83"/>
      <c r="B336" s="83"/>
      <c r="C336" s="83"/>
      <c r="D336" s="83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</row>
    <row r="337" spans="1:16" x14ac:dyDescent="0.2">
      <c r="A337" s="83"/>
      <c r="B337" s="83"/>
      <c r="C337" s="83"/>
      <c r="D337" s="83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</row>
    <row r="338" spans="1:16" x14ac:dyDescent="0.2">
      <c r="A338" s="83"/>
      <c r="B338" s="83"/>
      <c r="C338" s="83"/>
      <c r="D338" s="83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</row>
    <row r="339" spans="1:16" x14ac:dyDescent="0.2">
      <c r="A339" s="83"/>
      <c r="B339" s="83"/>
      <c r="C339" s="83"/>
      <c r="D339" s="83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</row>
    <row r="340" spans="1:16" x14ac:dyDescent="0.2">
      <c r="A340" s="83"/>
      <c r="B340" s="83"/>
      <c r="C340" s="83"/>
      <c r="D340" s="83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</row>
    <row r="341" spans="1:16" x14ac:dyDescent="0.2">
      <c r="A341" s="83"/>
      <c r="B341" s="83"/>
      <c r="C341" s="83"/>
      <c r="D341" s="83"/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</row>
    <row r="342" spans="1:16" x14ac:dyDescent="0.2">
      <c r="A342" s="83"/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</row>
    <row r="343" spans="1:16" x14ac:dyDescent="0.2">
      <c r="A343" s="83"/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</row>
    <row r="344" spans="1:16" x14ac:dyDescent="0.2">
      <c r="A344" s="83"/>
      <c r="B344" s="83"/>
      <c r="C344" s="83"/>
      <c r="D344" s="83"/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</row>
    <row r="345" spans="1:16" x14ac:dyDescent="0.2">
      <c r="A345" s="83"/>
      <c r="B345" s="83"/>
      <c r="C345" s="83"/>
      <c r="D345" s="83"/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</row>
    <row r="346" spans="1:16" x14ac:dyDescent="0.2">
      <c r="A346" s="83"/>
      <c r="B346" s="83"/>
      <c r="C346" s="83"/>
      <c r="D346" s="83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</row>
    <row r="347" spans="1:16" x14ac:dyDescent="0.2">
      <c r="A347" s="83"/>
      <c r="B347" s="83"/>
      <c r="C347" s="83"/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</row>
    <row r="348" spans="1:16" x14ac:dyDescent="0.2">
      <c r="A348" s="83"/>
      <c r="B348" s="83"/>
      <c r="C348" s="83"/>
      <c r="D348" s="83"/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</row>
    <row r="349" spans="1:16" x14ac:dyDescent="0.2">
      <c r="A349" s="83"/>
      <c r="B349" s="83"/>
      <c r="C349" s="83"/>
      <c r="D349" s="83"/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</row>
    <row r="350" spans="1:16" x14ac:dyDescent="0.2">
      <c r="A350" s="83"/>
      <c r="B350" s="83"/>
      <c r="C350" s="83"/>
      <c r="D350" s="83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</row>
    <row r="351" spans="1:16" x14ac:dyDescent="0.2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</row>
    <row r="352" spans="1:16" x14ac:dyDescent="0.2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</row>
    <row r="353" spans="1:16" x14ac:dyDescent="0.2">
      <c r="A353" s="83"/>
      <c r="B353" s="83"/>
      <c r="C353" s="83"/>
      <c r="D353" s="83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</row>
    <row r="354" spans="1:16" x14ac:dyDescent="0.2">
      <c r="A354" s="83"/>
      <c r="B354" s="83"/>
      <c r="C354" s="83"/>
      <c r="D354" s="83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</row>
  </sheetData>
  <sheetProtection algorithmName="SHA-512" hashValue="oydo0mCOHVYS5BDDy0Cl/ID+iS1+VN4hwCAg8qhup5mPvUk7PIiTFozgaUb5gnnlR1QeasaaJ82PHQmoqYqTPQ==" saltValue="XneItibIcbM5OC2m9SNBZA==" spinCount="100000" sheet="1" objects="1" scenarios="1"/>
  <dataConsolidate/>
  <mergeCells count="50">
    <mergeCell ref="K11:L11"/>
    <mergeCell ref="A11:J11"/>
    <mergeCell ref="C9:M9"/>
    <mergeCell ref="G27:L27"/>
    <mergeCell ref="A8:A9"/>
    <mergeCell ref="U8:V8"/>
    <mergeCell ref="U9:V9"/>
    <mergeCell ref="U10:V10"/>
    <mergeCell ref="U7:V7"/>
    <mergeCell ref="U11:V11"/>
    <mergeCell ref="Q2:Y2"/>
    <mergeCell ref="Q3:Y3"/>
    <mergeCell ref="Q1:Y1"/>
    <mergeCell ref="Q5:Y5"/>
    <mergeCell ref="Q4:Y4"/>
    <mergeCell ref="G62:H62"/>
    <mergeCell ref="A61:H61"/>
    <mergeCell ref="A52:J52"/>
    <mergeCell ref="A56:J56"/>
    <mergeCell ref="A60:J60"/>
    <mergeCell ref="A53:H53"/>
    <mergeCell ref="A57:H57"/>
    <mergeCell ref="G54:H54"/>
    <mergeCell ref="G58:H58"/>
    <mergeCell ref="A40:H40"/>
    <mergeCell ref="G36:H36"/>
    <mergeCell ref="G50:H50"/>
    <mergeCell ref="B46:H46"/>
    <mergeCell ref="B47:H47"/>
    <mergeCell ref="B48:H48"/>
    <mergeCell ref="B42:H42"/>
    <mergeCell ref="B43:H43"/>
    <mergeCell ref="B44:H44"/>
    <mergeCell ref="B45:H45"/>
    <mergeCell ref="B41:H41"/>
    <mergeCell ref="A39:J39"/>
    <mergeCell ref="C4:M4"/>
    <mergeCell ref="C7:M7"/>
    <mergeCell ref="C8:M8"/>
    <mergeCell ref="C1:M1"/>
    <mergeCell ref="C2:M2"/>
    <mergeCell ref="C5:M5"/>
    <mergeCell ref="C6:M6"/>
    <mergeCell ref="C3:M3"/>
    <mergeCell ref="B31:H31"/>
    <mergeCell ref="B32:H32"/>
    <mergeCell ref="B33:H33"/>
    <mergeCell ref="A29:J29"/>
    <mergeCell ref="B34:H34"/>
    <mergeCell ref="A30:H30"/>
  </mergeCells>
  <conditionalFormatting sqref="A13">
    <cfRule type="expression" dxfId="172" priority="164">
      <formula>ISBLANK($A$13)</formula>
    </cfRule>
  </conditionalFormatting>
  <conditionalFormatting sqref="A14">
    <cfRule type="expression" dxfId="171" priority="166">
      <formula>ISBLANK($A$14)</formula>
    </cfRule>
  </conditionalFormatting>
  <conditionalFormatting sqref="A15">
    <cfRule type="expression" dxfId="170" priority="167">
      <formula>ISBLANK($A$15)</formula>
    </cfRule>
  </conditionalFormatting>
  <conditionalFormatting sqref="A16">
    <cfRule type="expression" dxfId="169" priority="168">
      <formula>ISBLANK($A$16)</formula>
    </cfRule>
  </conditionalFormatting>
  <conditionalFormatting sqref="A17">
    <cfRule type="expression" dxfId="168" priority="169">
      <formula>ISBLANK($A$17)</formula>
    </cfRule>
  </conditionalFormatting>
  <conditionalFormatting sqref="A18">
    <cfRule type="expression" dxfId="167" priority="170">
      <formula>ISBLANK($A$18)</formula>
    </cfRule>
  </conditionalFormatting>
  <conditionalFormatting sqref="A19">
    <cfRule type="expression" dxfId="166" priority="171">
      <formula>ISBLANK($A$19)</formula>
    </cfRule>
  </conditionalFormatting>
  <conditionalFormatting sqref="A20">
    <cfRule type="expression" dxfId="165" priority="172">
      <formula>ISBLANK($A$20)</formula>
    </cfRule>
  </conditionalFormatting>
  <conditionalFormatting sqref="A21">
    <cfRule type="expression" dxfId="164" priority="173">
      <formula>ISBLANK($A$21)</formula>
    </cfRule>
  </conditionalFormatting>
  <conditionalFormatting sqref="A22">
    <cfRule type="expression" dxfId="163" priority="174">
      <formula>ISBLANK($A$22)</formula>
    </cfRule>
  </conditionalFormatting>
  <conditionalFormatting sqref="A23">
    <cfRule type="expression" dxfId="162" priority="175">
      <formula>ISBLANK($A$23)</formula>
    </cfRule>
  </conditionalFormatting>
  <conditionalFormatting sqref="A24">
    <cfRule type="expression" dxfId="161" priority="176">
      <formula>ISBLANK($A$24)</formula>
    </cfRule>
  </conditionalFormatting>
  <conditionalFormatting sqref="B13">
    <cfRule type="expression" dxfId="160" priority="159">
      <formula>ISBLANK($B$13)</formula>
    </cfRule>
  </conditionalFormatting>
  <conditionalFormatting sqref="B14">
    <cfRule type="expression" dxfId="159" priority="160">
      <formula>ISBLANK($B$14)</formula>
    </cfRule>
  </conditionalFormatting>
  <conditionalFormatting sqref="B15">
    <cfRule type="expression" dxfId="158" priority="161">
      <formula>ISBLANK($B$15)</formula>
    </cfRule>
  </conditionalFormatting>
  <conditionalFormatting sqref="B16">
    <cfRule type="expression" dxfId="157" priority="162">
      <formula>ISBLANK($B$16)</formula>
    </cfRule>
  </conditionalFormatting>
  <conditionalFormatting sqref="B17">
    <cfRule type="expression" dxfId="156" priority="156">
      <formula>ISBLANK($B$17)</formula>
    </cfRule>
  </conditionalFormatting>
  <conditionalFormatting sqref="B18">
    <cfRule type="expression" dxfId="155" priority="157">
      <formula>ISBLANK($B$18)</formula>
    </cfRule>
  </conditionalFormatting>
  <conditionalFormatting sqref="B19">
    <cfRule type="expression" dxfId="154" priority="158">
      <formula>ISBLANK($B$19)</formula>
    </cfRule>
  </conditionalFormatting>
  <conditionalFormatting sqref="B20">
    <cfRule type="expression" dxfId="153" priority="151">
      <formula>ISBLANK($B$20)</formula>
    </cfRule>
  </conditionalFormatting>
  <conditionalFormatting sqref="B21">
    <cfRule type="expression" dxfId="152" priority="152">
      <formula>ISBLANK($B$21)</formula>
    </cfRule>
  </conditionalFormatting>
  <conditionalFormatting sqref="B22">
    <cfRule type="expression" dxfId="151" priority="153">
      <formula>ISBLANK($B$22)</formula>
    </cfRule>
  </conditionalFormatting>
  <conditionalFormatting sqref="B23">
    <cfRule type="expression" dxfId="150" priority="154">
      <formula>ISBLANK($B$23)</formula>
    </cfRule>
  </conditionalFormatting>
  <conditionalFormatting sqref="B24">
    <cfRule type="expression" dxfId="149" priority="155">
      <formula>ISBLANK($B$24)</formula>
    </cfRule>
  </conditionalFormatting>
  <conditionalFormatting sqref="B31:H31">
    <cfRule type="expression" dxfId="148" priority="126">
      <formula>ISBLANK($B$31)</formula>
    </cfRule>
  </conditionalFormatting>
  <conditionalFormatting sqref="B32:H32">
    <cfRule type="expression" dxfId="147" priority="127">
      <formula>ISBLANK($B$32)</formula>
    </cfRule>
  </conditionalFormatting>
  <conditionalFormatting sqref="B33:H33">
    <cfRule type="expression" dxfId="146" priority="125">
      <formula>ISBLANK($B$33)</formula>
    </cfRule>
  </conditionalFormatting>
  <conditionalFormatting sqref="B34:H34">
    <cfRule type="expression" dxfId="145" priority="128">
      <formula>ISBLANK($B$34)</formula>
    </cfRule>
  </conditionalFormatting>
  <conditionalFormatting sqref="B41:H48">
    <cfRule type="containsText" dxfId="144" priority="184" operator="containsText" text="[Select One of the Allowable Costs]">
      <formula>NOT(ISERROR(SEARCH("[Select One of the Allowable Costs]",B41)))</formula>
    </cfRule>
  </conditionalFormatting>
  <conditionalFormatting sqref="C1">
    <cfRule type="expression" dxfId="143" priority="229">
      <formula>ISBLANK($C$1)</formula>
    </cfRule>
  </conditionalFormatting>
  <conditionalFormatting sqref="C13">
    <cfRule type="expression" dxfId="142" priority="138">
      <formula>ISBLANK($C$13)</formula>
    </cfRule>
  </conditionalFormatting>
  <conditionalFormatting sqref="C14">
    <cfRule type="expression" dxfId="141" priority="139">
      <formula>ISBLANK($C$14)</formula>
    </cfRule>
  </conditionalFormatting>
  <conditionalFormatting sqref="C15">
    <cfRule type="expression" dxfId="140" priority="140">
      <formula>ISBLANK($C$15)</formula>
    </cfRule>
  </conditionalFormatting>
  <conditionalFormatting sqref="C16">
    <cfRule type="expression" dxfId="139" priority="141">
      <formula>ISBLANK($C$16)</formula>
    </cfRule>
  </conditionalFormatting>
  <conditionalFormatting sqref="C17">
    <cfRule type="expression" dxfId="138" priority="136">
      <formula>ISBLANK($C$17)</formula>
    </cfRule>
  </conditionalFormatting>
  <conditionalFormatting sqref="C18">
    <cfRule type="expression" dxfId="137" priority="137">
      <formula>ISBLANK($C$18)</formula>
    </cfRule>
  </conditionalFormatting>
  <conditionalFormatting sqref="C19">
    <cfRule type="expression" dxfId="136" priority="142">
      <formula>ISBLANK($C$19)</formula>
    </cfRule>
  </conditionalFormatting>
  <conditionalFormatting sqref="C20">
    <cfRule type="expression" dxfId="135" priority="129">
      <formula>ISBLANK($C$20)</formula>
    </cfRule>
  </conditionalFormatting>
  <conditionalFormatting sqref="C21">
    <cfRule type="expression" dxfId="134" priority="134">
      <formula>ISBLANK($C$21)</formula>
    </cfRule>
  </conditionalFormatting>
  <conditionalFormatting sqref="C22">
    <cfRule type="expression" dxfId="133" priority="132">
      <formula>ISBLANK($C$22)</formula>
    </cfRule>
  </conditionalFormatting>
  <conditionalFormatting sqref="C23">
    <cfRule type="expression" dxfId="132" priority="130">
      <formula>ISBLANK($C$23)</formula>
    </cfRule>
  </conditionalFormatting>
  <conditionalFormatting sqref="C24">
    <cfRule type="expression" dxfId="131" priority="131">
      <formula>ISBLANK($C$24)</formula>
    </cfRule>
  </conditionalFormatting>
  <conditionalFormatting sqref="C3:M3">
    <cfRule type="expression" dxfId="130" priority="228">
      <formula>ISBLANK($C$3)</formula>
    </cfRule>
  </conditionalFormatting>
  <conditionalFormatting sqref="C4:M4">
    <cfRule type="expression" dxfId="129" priority="227">
      <formula>ISBLANK($C$4)</formula>
    </cfRule>
  </conditionalFormatting>
  <conditionalFormatting sqref="C5:M5">
    <cfRule type="expression" dxfId="128" priority="226">
      <formula>ISBLANK($C$5)</formula>
    </cfRule>
  </conditionalFormatting>
  <conditionalFormatting sqref="C6:M6">
    <cfRule type="expression" dxfId="127" priority="225">
      <formula>ISBLANK($C$6)</formula>
    </cfRule>
  </conditionalFormatting>
  <conditionalFormatting sqref="C8:M8">
    <cfRule type="expression" dxfId="126" priority="224">
      <formula>ISBLANK($C$8)</formula>
    </cfRule>
  </conditionalFormatting>
  <conditionalFormatting sqref="C9:M9">
    <cfRule type="expression" dxfId="125" priority="223">
      <formula>ISBLANK($C$9)</formula>
    </cfRule>
  </conditionalFormatting>
  <conditionalFormatting sqref="D13">
    <cfRule type="expression" dxfId="124" priority="124">
      <formula>ISBLANK($D$13)</formula>
    </cfRule>
  </conditionalFormatting>
  <conditionalFormatting sqref="D14">
    <cfRule type="expression" dxfId="123" priority="120">
      <formula>ISBLANK($D$14)</formula>
    </cfRule>
  </conditionalFormatting>
  <conditionalFormatting sqref="D15">
    <cfRule type="expression" dxfId="122" priority="121">
      <formula>ISBLANK($D$15)</formula>
    </cfRule>
  </conditionalFormatting>
  <conditionalFormatting sqref="D16">
    <cfRule type="expression" dxfId="121" priority="122">
      <formula>ISBLANK($D$16)</formula>
    </cfRule>
  </conditionalFormatting>
  <conditionalFormatting sqref="D17">
    <cfRule type="expression" dxfId="120" priority="123">
      <formula>ISBLANK($D$17)</formula>
    </cfRule>
  </conditionalFormatting>
  <conditionalFormatting sqref="D18">
    <cfRule type="expression" dxfId="119" priority="119">
      <formula>ISBLANK($D$18)</formula>
    </cfRule>
  </conditionalFormatting>
  <conditionalFormatting sqref="D19">
    <cfRule type="expression" dxfId="118" priority="118">
      <formula>ISBLANK($D$19)</formula>
    </cfRule>
  </conditionalFormatting>
  <conditionalFormatting sqref="D20">
    <cfRule type="expression" dxfId="117" priority="117">
      <formula>ISBLANK($D$20)</formula>
    </cfRule>
  </conditionalFormatting>
  <conditionalFormatting sqref="D21">
    <cfRule type="expression" dxfId="116" priority="116">
      <formula>ISBLANK($D$21)</formula>
    </cfRule>
  </conditionalFormatting>
  <conditionalFormatting sqref="D22">
    <cfRule type="expression" dxfId="115" priority="115">
      <formula>ISBLANK($D$22)</formula>
    </cfRule>
  </conditionalFormatting>
  <conditionalFormatting sqref="D23">
    <cfRule type="expression" dxfId="114" priority="114">
      <formula>ISBLANK($D$23)</formula>
    </cfRule>
  </conditionalFormatting>
  <conditionalFormatting sqref="D24">
    <cfRule type="expression" dxfId="113" priority="113">
      <formula>ISBLANK($D$24)</formula>
    </cfRule>
  </conditionalFormatting>
  <conditionalFormatting sqref="E13">
    <cfRule type="expression" dxfId="112" priority="108">
      <formula>ISBLANK($E$13)</formula>
    </cfRule>
  </conditionalFormatting>
  <conditionalFormatting sqref="E14">
    <cfRule type="expression" dxfId="111" priority="109">
      <formula>ISBLANK($E$14)</formula>
    </cfRule>
  </conditionalFormatting>
  <conditionalFormatting sqref="E15">
    <cfRule type="expression" dxfId="110" priority="110">
      <formula>ISBLANK($E$15)</formula>
    </cfRule>
  </conditionalFormatting>
  <conditionalFormatting sqref="E16">
    <cfRule type="expression" dxfId="109" priority="111">
      <formula>ISBLANK($E$16)</formula>
    </cfRule>
  </conditionalFormatting>
  <conditionalFormatting sqref="E17">
    <cfRule type="expression" dxfId="108" priority="107">
      <formula>ISBLANK($E$17)</formula>
    </cfRule>
  </conditionalFormatting>
  <conditionalFormatting sqref="E18">
    <cfRule type="expression" dxfId="107" priority="106">
      <formula>ISBLANK($E$18)</formula>
    </cfRule>
  </conditionalFormatting>
  <conditionalFormatting sqref="E19">
    <cfRule type="expression" dxfId="106" priority="105">
      <formula>ISBLANK($E$19)</formula>
    </cfRule>
  </conditionalFormatting>
  <conditionalFormatting sqref="E20">
    <cfRule type="expression" dxfId="105" priority="104">
      <formula>ISBLANK($E$20)</formula>
    </cfRule>
  </conditionalFormatting>
  <conditionalFormatting sqref="E21">
    <cfRule type="expression" dxfId="104" priority="103">
      <formula>ISBLANK($E$21)</formula>
    </cfRule>
  </conditionalFormatting>
  <conditionalFormatting sqref="E22">
    <cfRule type="expression" dxfId="103" priority="100">
      <formula>ISBLANK($E$22)</formula>
    </cfRule>
  </conditionalFormatting>
  <conditionalFormatting sqref="E23">
    <cfRule type="expression" dxfId="102" priority="101">
      <formula>ISBLANK($E$23)</formula>
    </cfRule>
  </conditionalFormatting>
  <conditionalFormatting sqref="E24">
    <cfRule type="expression" dxfId="101" priority="102">
      <formula>ISBLANK($E$24)</formula>
    </cfRule>
  </conditionalFormatting>
  <conditionalFormatting sqref="F13">
    <cfRule type="expression" dxfId="100" priority="90">
      <formula>ISBLANK($F$13)</formula>
    </cfRule>
  </conditionalFormatting>
  <conditionalFormatting sqref="F14">
    <cfRule type="expression" dxfId="99" priority="97">
      <formula>ISBLANK($F$14)</formula>
    </cfRule>
  </conditionalFormatting>
  <conditionalFormatting sqref="F15">
    <cfRule type="expression" dxfId="98" priority="98">
      <formula>ISBLANK($F$15)</formula>
    </cfRule>
  </conditionalFormatting>
  <conditionalFormatting sqref="F16">
    <cfRule type="expression" dxfId="97" priority="95">
      <formula>ISBLANK($F$16)</formula>
    </cfRule>
  </conditionalFormatting>
  <conditionalFormatting sqref="F17">
    <cfRule type="expression" dxfId="96" priority="91">
      <formula>ISBLANK($F$17)</formula>
    </cfRule>
  </conditionalFormatting>
  <conditionalFormatting sqref="F18">
    <cfRule type="expression" dxfId="95" priority="92">
      <formula>ISBLANK($F$18)</formula>
    </cfRule>
  </conditionalFormatting>
  <conditionalFormatting sqref="F19">
    <cfRule type="expression" dxfId="94" priority="93">
      <formula>ISBLANK($F$19)</formula>
    </cfRule>
  </conditionalFormatting>
  <conditionalFormatting sqref="F20">
    <cfRule type="expression" dxfId="93" priority="94">
      <formula>ISBLANK($F$20)</formula>
    </cfRule>
  </conditionalFormatting>
  <conditionalFormatting sqref="F21">
    <cfRule type="expression" dxfId="92" priority="89">
      <formula>ISBLANK($F$21)</formula>
    </cfRule>
  </conditionalFormatting>
  <conditionalFormatting sqref="F22">
    <cfRule type="expression" dxfId="91" priority="87">
      <formula>ISBLANK($F$22)</formula>
    </cfRule>
  </conditionalFormatting>
  <conditionalFormatting sqref="F23">
    <cfRule type="expression" dxfId="90" priority="88">
      <formula>ISBLANK($F$23)</formula>
    </cfRule>
  </conditionalFormatting>
  <conditionalFormatting sqref="F24">
    <cfRule type="expression" dxfId="89" priority="96">
      <formula>ISBLANK($F$24)</formula>
    </cfRule>
  </conditionalFormatting>
  <conditionalFormatting sqref="G13:G24">
    <cfRule type="containsText" dxfId="88" priority="75" operator="containsText" text="Select One">
      <formula>NOT(ISERROR(SEARCH("Select One",G13)))</formula>
    </cfRule>
  </conditionalFormatting>
  <conditionalFormatting sqref="G27">
    <cfRule type="cellIs" dxfId="87" priority="231" stopIfTrue="1" operator="greaterThan">
      <formula>0</formula>
    </cfRule>
  </conditionalFormatting>
  <conditionalFormatting sqref="G36">
    <cfRule type="cellIs" dxfId="86" priority="221" stopIfTrue="1" operator="greaterThan">
      <formula>0</formula>
    </cfRule>
  </conditionalFormatting>
  <conditionalFormatting sqref="G50">
    <cfRule type="cellIs" dxfId="85" priority="217" stopIfTrue="1" operator="greaterThan">
      <formula>0</formula>
    </cfRule>
  </conditionalFormatting>
  <conditionalFormatting sqref="G54">
    <cfRule type="cellIs" dxfId="84" priority="213" stopIfTrue="1" operator="greaterThan">
      <formula>0</formula>
    </cfRule>
  </conditionalFormatting>
  <conditionalFormatting sqref="G58">
    <cfRule type="cellIs" dxfId="83" priority="209" stopIfTrue="1" operator="greaterThan">
      <formula>0</formula>
    </cfRule>
  </conditionalFormatting>
  <conditionalFormatting sqref="G62">
    <cfRule type="cellIs" dxfId="82" priority="205" stopIfTrue="1" operator="greaterThan">
      <formula>0</formula>
    </cfRule>
  </conditionalFormatting>
  <conditionalFormatting sqref="I13">
    <cfRule type="expression" dxfId="81" priority="40">
      <formula>ISBLANK($I$13)</formula>
    </cfRule>
  </conditionalFormatting>
  <conditionalFormatting sqref="I14">
    <cfRule type="expression" dxfId="80" priority="41">
      <formula>ISBLANK($I$14)</formula>
    </cfRule>
  </conditionalFormatting>
  <conditionalFormatting sqref="I15">
    <cfRule type="expression" dxfId="79" priority="42">
      <formula>ISBLANK($I$15)</formula>
    </cfRule>
  </conditionalFormatting>
  <conditionalFormatting sqref="I16">
    <cfRule type="expression" dxfId="78" priority="43">
      <formula>ISBLANK($I$16)</formula>
    </cfRule>
  </conditionalFormatting>
  <conditionalFormatting sqref="I17">
    <cfRule type="expression" dxfId="77" priority="44">
      <formula>ISBLANK($I$17)</formula>
    </cfRule>
  </conditionalFormatting>
  <conditionalFormatting sqref="I18">
    <cfRule type="expression" dxfId="76" priority="45">
      <formula>ISBLANK($I$18)</formula>
    </cfRule>
  </conditionalFormatting>
  <conditionalFormatting sqref="I19">
    <cfRule type="expression" dxfId="75" priority="46">
      <formula>ISBLANK($I$19)</formula>
    </cfRule>
  </conditionalFormatting>
  <conditionalFormatting sqref="I20">
    <cfRule type="expression" dxfId="74" priority="47">
      <formula>ISBLANK($I$20)</formula>
    </cfRule>
  </conditionalFormatting>
  <conditionalFormatting sqref="I21">
    <cfRule type="expression" dxfId="73" priority="48">
      <formula>ISBLANK($I$21)</formula>
    </cfRule>
  </conditionalFormatting>
  <conditionalFormatting sqref="I22">
    <cfRule type="expression" dxfId="72" priority="49">
      <formula>ISBLANK($I$22)</formula>
    </cfRule>
  </conditionalFormatting>
  <conditionalFormatting sqref="I23">
    <cfRule type="expression" dxfId="71" priority="50">
      <formula>ISBLANK($I$23)</formula>
    </cfRule>
  </conditionalFormatting>
  <conditionalFormatting sqref="I24">
    <cfRule type="expression" dxfId="70" priority="63">
      <formula>ISBLANK($I$24)</formula>
    </cfRule>
  </conditionalFormatting>
  <conditionalFormatting sqref="J13">
    <cfRule type="expression" dxfId="69" priority="30">
      <formula>ISBLANK($J$13)</formula>
    </cfRule>
  </conditionalFormatting>
  <conditionalFormatting sqref="J14">
    <cfRule type="expression" dxfId="68" priority="37">
      <formula>ISBLANK($J$14)</formula>
    </cfRule>
  </conditionalFormatting>
  <conditionalFormatting sqref="J15">
    <cfRule type="expression" dxfId="67" priority="38">
      <formula>ISBLANK($J$15)</formula>
    </cfRule>
  </conditionalFormatting>
  <conditionalFormatting sqref="J16">
    <cfRule type="expression" dxfId="66" priority="35">
      <formula>ISBLANK($J$16)</formula>
    </cfRule>
  </conditionalFormatting>
  <conditionalFormatting sqref="J17">
    <cfRule type="expression" dxfId="65" priority="36">
      <formula>ISBLANK($J$17)</formula>
    </cfRule>
  </conditionalFormatting>
  <conditionalFormatting sqref="J18">
    <cfRule type="expression" dxfId="64" priority="31">
      <formula>ISBLANK($J$18)</formula>
    </cfRule>
  </conditionalFormatting>
  <conditionalFormatting sqref="J19">
    <cfRule type="expression" dxfId="63" priority="32">
      <formula>ISBLANK($J$19)</formula>
    </cfRule>
  </conditionalFormatting>
  <conditionalFormatting sqref="J20">
    <cfRule type="expression" dxfId="62" priority="33">
      <formula>ISBLANK($J$20)</formula>
    </cfRule>
  </conditionalFormatting>
  <conditionalFormatting sqref="J21">
    <cfRule type="expression" dxfId="61" priority="27">
      <formula>ISBLANK($J$21)</formula>
    </cfRule>
  </conditionalFormatting>
  <conditionalFormatting sqref="J22">
    <cfRule type="expression" dxfId="60" priority="28">
      <formula>ISBLANK($J$22)</formula>
    </cfRule>
  </conditionalFormatting>
  <conditionalFormatting sqref="J23">
    <cfRule type="expression" dxfId="59" priority="29">
      <formula>ISBLANK($J$23)</formula>
    </cfRule>
  </conditionalFormatting>
  <conditionalFormatting sqref="J24">
    <cfRule type="expression" dxfId="58" priority="34">
      <formula>ISBLANK($J$24)</formula>
    </cfRule>
  </conditionalFormatting>
  <conditionalFormatting sqref="K13">
    <cfRule type="expression" dxfId="57" priority="9">
      <formula>$J$13=9</formula>
    </cfRule>
  </conditionalFormatting>
  <conditionalFormatting sqref="K14">
    <cfRule type="expression" dxfId="56" priority="10">
      <formula>$J$14=9</formula>
    </cfRule>
  </conditionalFormatting>
  <conditionalFormatting sqref="K15">
    <cfRule type="expression" dxfId="55" priority="11">
      <formula>$J$15=9</formula>
    </cfRule>
  </conditionalFormatting>
  <conditionalFormatting sqref="K16">
    <cfRule type="expression" dxfId="54" priority="12">
      <formula>$J$16=9</formula>
    </cfRule>
  </conditionalFormatting>
  <conditionalFormatting sqref="K17">
    <cfRule type="expression" dxfId="53" priority="13">
      <formula>$J$17=9</formula>
    </cfRule>
  </conditionalFormatting>
  <conditionalFormatting sqref="K18">
    <cfRule type="expression" dxfId="52" priority="14">
      <formula>$J$18=9</formula>
    </cfRule>
  </conditionalFormatting>
  <conditionalFormatting sqref="K19">
    <cfRule type="expression" dxfId="51" priority="15">
      <formula>$J$19=9</formula>
    </cfRule>
  </conditionalFormatting>
  <conditionalFormatting sqref="K20">
    <cfRule type="expression" dxfId="50" priority="16">
      <formula>$J$20=9</formula>
    </cfRule>
  </conditionalFormatting>
  <conditionalFormatting sqref="K21">
    <cfRule type="expression" dxfId="49" priority="17">
      <formula>$J$21=9</formula>
    </cfRule>
  </conditionalFormatting>
  <conditionalFormatting sqref="K22">
    <cfRule type="expression" dxfId="48" priority="18">
      <formula>$J$22=9</formula>
    </cfRule>
  </conditionalFormatting>
  <conditionalFormatting sqref="K23">
    <cfRule type="expression" dxfId="47" priority="19">
      <formula>$J$23=9</formula>
    </cfRule>
  </conditionalFormatting>
  <conditionalFormatting sqref="K24">
    <cfRule type="expression" dxfId="46" priority="20">
      <formula>$J$24=9</formula>
    </cfRule>
  </conditionalFormatting>
  <conditionalFormatting sqref="L13">
    <cfRule type="expression" dxfId="45" priority="62">
      <formula>$J$13=12</formula>
    </cfRule>
  </conditionalFormatting>
  <conditionalFormatting sqref="L14">
    <cfRule type="expression" dxfId="44" priority="51">
      <formula>$J$14=12</formula>
    </cfRule>
  </conditionalFormatting>
  <conditionalFormatting sqref="L15">
    <cfRule type="expression" dxfId="43" priority="53">
      <formula>$J$15=12</formula>
    </cfRule>
  </conditionalFormatting>
  <conditionalFormatting sqref="L16">
    <cfRule type="expression" dxfId="42" priority="54">
      <formula>$J$16=12</formula>
    </cfRule>
  </conditionalFormatting>
  <conditionalFormatting sqref="L17">
    <cfRule type="expression" dxfId="41" priority="55">
      <formula>$J$17=12</formula>
    </cfRule>
  </conditionalFormatting>
  <conditionalFormatting sqref="L18">
    <cfRule type="expression" dxfId="40" priority="56">
      <formula>$J$18=12</formula>
    </cfRule>
  </conditionalFormatting>
  <conditionalFormatting sqref="L19">
    <cfRule type="expression" dxfId="39" priority="57">
      <formula>$J$19=12</formula>
    </cfRule>
  </conditionalFormatting>
  <conditionalFormatting sqref="L20">
    <cfRule type="expression" dxfId="38" priority="58">
      <formula>$J$20=12</formula>
    </cfRule>
  </conditionalFormatting>
  <conditionalFormatting sqref="L21">
    <cfRule type="expression" dxfId="37" priority="52">
      <formula>$J$21=12</formula>
    </cfRule>
  </conditionalFormatting>
  <conditionalFormatting sqref="L22">
    <cfRule type="expression" dxfId="36" priority="59">
      <formula>$J$22=12</formula>
    </cfRule>
  </conditionalFormatting>
  <conditionalFormatting sqref="L23">
    <cfRule type="expression" dxfId="35" priority="60">
      <formula>$J$23=12</formula>
    </cfRule>
  </conditionalFormatting>
  <conditionalFormatting sqref="L24">
    <cfRule type="expression" dxfId="34" priority="61">
      <formula>$J$24=12</formula>
    </cfRule>
  </conditionalFormatting>
  <conditionalFormatting sqref="L31:L34">
    <cfRule type="cellIs" dxfId="33" priority="4" operator="equal">
      <formula>0</formula>
    </cfRule>
  </conditionalFormatting>
  <conditionalFormatting sqref="L36">
    <cfRule type="cellIs" dxfId="32" priority="220" stopIfTrue="1" operator="greaterThan">
      <formula>0</formula>
    </cfRule>
  </conditionalFormatting>
  <conditionalFormatting sqref="L41:L48">
    <cfRule type="cellIs" dxfId="31" priority="2" operator="equal">
      <formula>0</formula>
    </cfRule>
  </conditionalFormatting>
  <conditionalFormatting sqref="L50">
    <cfRule type="cellIs" dxfId="30" priority="216" stopIfTrue="1" operator="greaterThan">
      <formula>0</formula>
    </cfRule>
  </conditionalFormatting>
  <conditionalFormatting sqref="L54">
    <cfRule type="cellIs" dxfId="29" priority="212" stopIfTrue="1" operator="greaterThan">
      <formula>0</formula>
    </cfRule>
  </conditionalFormatting>
  <conditionalFormatting sqref="L58">
    <cfRule type="cellIs" dxfId="28" priority="208" stopIfTrue="1" operator="greaterThan">
      <formula>0</formula>
    </cfRule>
  </conditionalFormatting>
  <conditionalFormatting sqref="L62">
    <cfRule type="cellIs" dxfId="27" priority="204" stopIfTrue="1" operator="greaterThan">
      <formula>0</formula>
    </cfRule>
  </conditionalFormatting>
  <conditionalFormatting sqref="N13:N24">
    <cfRule type="cellIs" dxfId="26" priority="237" stopIfTrue="1" operator="equal">
      <formula>"error"</formula>
    </cfRule>
    <cfRule type="cellIs" dxfId="25" priority="238" stopIfTrue="1" operator="equal">
      <formula>"empty"</formula>
    </cfRule>
    <cfRule type="cellIs" dxfId="24" priority="239" stopIfTrue="1" operator="greaterThan">
      <formula>0</formula>
    </cfRule>
    <cfRule type="cellIs" dxfId="23" priority="240" stopIfTrue="1" operator="equal">
      <formula>"error"</formula>
    </cfRule>
    <cfRule type="cellIs" dxfId="22" priority="241" stopIfTrue="1" operator="equal">
      <formula>"empty"</formula>
    </cfRule>
    <cfRule type="cellIs" dxfId="21" priority="242" stopIfTrue="1" operator="greaterThan">
      <formula>0</formula>
    </cfRule>
    <cfRule type="cellIs" dxfId="20" priority="243" stopIfTrue="1" operator="equal">
      <formula>"error"</formula>
    </cfRule>
    <cfRule type="cellIs" dxfId="19" priority="244" stopIfTrue="1" operator="equal">
      <formula>"empty"</formula>
    </cfRule>
    <cfRule type="cellIs" dxfId="18" priority="245" stopIfTrue="1" operator="greaterThan">
      <formula>0</formula>
    </cfRule>
  </conditionalFormatting>
  <conditionalFormatting sqref="N31:N34">
    <cfRule type="cellIs" dxfId="17" priority="3" operator="equal">
      <formula>0</formula>
    </cfRule>
  </conditionalFormatting>
  <conditionalFormatting sqref="N36">
    <cfRule type="cellIs" dxfId="16" priority="219" stopIfTrue="1" operator="greaterThan">
      <formula>0</formula>
    </cfRule>
  </conditionalFormatting>
  <conditionalFormatting sqref="N41:N48">
    <cfRule type="cellIs" dxfId="15" priority="1" operator="equal">
      <formula>0</formula>
    </cfRule>
  </conditionalFormatting>
  <conditionalFormatting sqref="N50">
    <cfRule type="cellIs" dxfId="14" priority="215" stopIfTrue="1" operator="greaterThan">
      <formula>0</formula>
    </cfRule>
  </conditionalFormatting>
  <conditionalFormatting sqref="N54">
    <cfRule type="cellIs" dxfId="13" priority="8" stopIfTrue="1" operator="greaterThan">
      <formula>0</formula>
    </cfRule>
  </conditionalFormatting>
  <conditionalFormatting sqref="N58">
    <cfRule type="cellIs" dxfId="12" priority="207" stopIfTrue="1" operator="greaterThan">
      <formula>0</formula>
    </cfRule>
  </conditionalFormatting>
  <conditionalFormatting sqref="N62">
    <cfRule type="cellIs" dxfId="11" priority="6" stopIfTrue="1" operator="greaterThan">
      <formula>0</formula>
    </cfRule>
  </conditionalFormatting>
  <conditionalFormatting sqref="N27:P27">
    <cfRule type="cellIs" dxfId="10" priority="232" stopIfTrue="1" operator="greaterThan">
      <formula>0</formula>
    </cfRule>
  </conditionalFormatting>
  <conditionalFormatting sqref="O13:P24">
    <cfRule type="cellIs" dxfId="9" priority="235" stopIfTrue="1" operator="greaterThan">
      <formula>0</formula>
    </cfRule>
  </conditionalFormatting>
  <conditionalFormatting sqref="P36">
    <cfRule type="cellIs" dxfId="8" priority="218" stopIfTrue="1" operator="greaterThan">
      <formula>0</formula>
    </cfRule>
  </conditionalFormatting>
  <conditionalFormatting sqref="P50">
    <cfRule type="cellIs" dxfId="7" priority="214" stopIfTrue="1" operator="greaterThan">
      <formula>0</formula>
    </cfRule>
  </conditionalFormatting>
  <conditionalFormatting sqref="P54">
    <cfRule type="cellIs" dxfId="6" priority="7" stopIfTrue="1" operator="greaterThan">
      <formula>0</formula>
    </cfRule>
  </conditionalFormatting>
  <conditionalFormatting sqref="P58">
    <cfRule type="cellIs" dxfId="5" priority="206" stopIfTrue="1" operator="greaterThan">
      <formula>0</formula>
    </cfRule>
  </conditionalFormatting>
  <conditionalFormatting sqref="P62">
    <cfRule type="cellIs" dxfId="4" priority="5" stopIfTrue="1" operator="greaterThan">
      <formula>0</formula>
    </cfRule>
  </conditionalFormatting>
  <dataValidations count="35">
    <dataValidation type="list" errorStyle="information" allowBlank="1" sqref="F13:F24" xr:uid="{BE600613-3626-4A4E-B624-171177D48166}">
      <formula1>"Year 1, Year 2"</formula1>
    </dataValidation>
    <dataValidation type="list" errorStyle="information" allowBlank="1" showInputMessage="1" prompt="For Research Technician or Specialist, must be clearly justified as to why they are needed." sqref="D13:D24" xr:uid="{BBBE7C3D-5D79-461D-BE22-5BF6A4B8320D}">
      <formula1>"Principal Investigator, Co-Principal Investigator, Co-Investigator, Other Senior Personnel, Postdoctoral Researcher, Graduate Research Assistant (PhD), Graduate Research Assistant (Master), Other (Specify): "</formula1>
    </dataValidation>
    <dataValidation type="list" errorStyle="information" allowBlank="1" showInputMessage="1" prompt="Faculty and staff (salaries)_x000a_Students (direct wages)" sqref="E13:E24" xr:uid="{A2377991-9A9D-4FE9-8F90-05A447446FC6}">
      <formula1>"Salaries, Direct Wages"</formula1>
    </dataValidation>
    <dataValidation type="list" errorStyle="information" allowBlank="1" sqref="C3:M3" xr:uid="{310547FD-B537-4675-97C9-468BC664A6C3}">
      <formula1>"Tier 1: Single-Investigator Seed Grant, Tier 2: Collaborative Research Seed Grant, Tier 3: Academic-Health Affairs Bridge Grant"</formula1>
    </dataValidation>
    <dataValidation type="list" errorStyle="information" allowBlank="1" sqref="C4:M4" xr:uid="{CA4B269C-9696-40CF-84C5-3EF9BE38D35D}">
      <formula1>"Tier 1: Up to 12 months, Tier 2: Up to 18 months, Tier 3: Up to 24 months"</formula1>
    </dataValidation>
    <dataValidation allowBlank="1" showInputMessage="1" showErrorMessage="1" promptTitle="Selection Required" prompt="Please choose an option from the dropdown list. This field cannot be left blank." sqref="G12" xr:uid="{9BB32CDF-617F-47F7-8337-85277BD10F91}"/>
    <dataValidation allowBlank="1" showInputMessage="1" showErrorMessage="1" promptTitle="Selection Required" prompt="Please select a &quot;year&quot; from the dropdown list. This field cannot be left blank." sqref="F12" xr:uid="{D407E42A-A3B8-48B0-872D-0FA6B0B5978C}"/>
    <dataValidation allowBlank="1" sqref="I13:I24" xr:uid="{D7D825E3-61CD-43F8-9D0C-A2F46308F27F}"/>
    <dataValidation allowBlank="1" showInputMessage="1" showErrorMessage="1" promptTitle="Institutional Base Salary (IBS)" prompt="You must enter your current IBS - verify with your college administrator. A 3% increase can be factored in the subsequent years." sqref="I12" xr:uid="{B8050762-7BBF-4B23-B61A-17810FFCA3B2}"/>
    <dataValidation allowBlank="1" showInputMessage="1" showErrorMessage="1" promptTitle="Cal Months" prompt="Calendar months should be used only for 12‑month appointments, and no numerical value should be entered in the Summer‑month field." sqref="K12" xr:uid="{8646C28F-8ECC-42B4-81E7-88F454AC9E41}"/>
    <dataValidation type="list" allowBlank="1" sqref="J13:J24" xr:uid="{DF67CA94-623E-4500-A0A7-4E7835C42D82}">
      <formula1>"9,12"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13" xr:uid="{550B2E0E-5DA3-4FB2-9874-B73C77DB6246}">
      <formula1>$J$13&lt;&gt;12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14" xr:uid="{5A83CFF0-6BA2-42C4-B0C4-3EED1F73B459}">
      <formula1>$J$14&lt;&gt;12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15" xr:uid="{9CFC5871-000E-453E-B287-2DE3BD6DE0D4}">
      <formula1>$J$15&lt;&gt;12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3" xr:uid="{537A3763-7B79-472B-AA55-5E8F5A4B04F3}">
      <formula1>$J$13&lt;&gt;9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4" xr:uid="{94739B4B-CC7B-4F16-9674-9ED66B9EE5AB}">
      <formula1>$J$14&lt;&gt;9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5" xr:uid="{A8F03F41-2369-42B7-9D75-67E9AD60D655}">
      <formula1>$J$15&lt;&gt;9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6" xr:uid="{D411BAAB-A884-4532-8A97-57B8356D0DDA}">
      <formula1>$J$16&lt;&gt;9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7" xr:uid="{021F719C-5DE0-4518-9155-03EAB30B4535}">
      <formula1>$J$17&lt;&gt;9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8" xr:uid="{8296217D-6C9F-4C5A-943E-74E11F5F2DEF}">
      <formula1>$J$18&lt;&gt;9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9" xr:uid="{25F1A5E2-B054-4CED-ABAD-FA9E264E07D8}">
      <formula1>$J$19&lt;&gt;9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20" xr:uid="{E494631A-0E88-4A79-809D-8CA8ECBD3AFA}">
      <formula1>$J$20&lt;&gt;9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21" xr:uid="{D0758015-FE0E-4E7A-B343-A6AC32094315}">
      <formula1>$J$21&lt;&gt;9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22" xr:uid="{CDBDA76E-8592-4F0B-8E1C-0FCFCAEEA18F}">
      <formula1>$J$22&lt;&gt;9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23" xr:uid="{1FD06C44-1718-4D2D-8574-C82A46F3813E}">
      <formula1>$J$23&lt;&gt;9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24" xr:uid="{B3E23729-7BCC-4C07-9B5E-988867EECC19}">
      <formula1>$J$24&lt;&gt;9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16" xr:uid="{3D82091B-AB9D-4F60-80C6-EF280E776CC3}">
      <formula1>$J$16&lt;&gt;12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22" xr:uid="{C7C08ED4-8293-4C9A-8A2F-14F08BB15DFD}">
      <formula1>$J$22&lt;&gt;12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21" xr:uid="{09F1D710-83C7-440D-9590-AFBE2A247D5E}">
      <formula1>$J$21&lt;&gt;12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20" xr:uid="{78CD8918-AB97-4329-8FB7-BA1DBE0CD35B}">
      <formula1>$J$20&lt;&gt;12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19" xr:uid="{DD526E57-D19D-4077-A385-7D55FE3FE113}">
      <formula1>$J$19&lt;&gt;12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18" xr:uid="{AD968C7E-FF0D-4ED7-A2B9-96BFA776E00E}">
      <formula1>$J$18&lt;&gt;12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17" xr:uid="{CB6FB1AA-1F9F-4DEA-B6DA-F7DE19086A30}">
      <formula1>$J$17&lt;&gt;12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23" xr:uid="{D57FAC4F-B3CE-4E71-96C9-CF8541DB37AB}">
      <formula1>$J$23&lt;&gt;12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24" xr:uid="{923B4834-B266-4F80-B3A8-B37BD25547FC}">
      <formula1>$J$24&lt;&gt;12</formula1>
    </dataValidation>
  </dataValidations>
  <pageMargins left="0.7" right="0.7" top="0.75" bottom="0.75" header="0.3" footer="0.3"/>
  <pageSetup scale="45" orientation="landscape" r:id="rId1"/>
  <colBreaks count="1" manualBreakCount="1">
    <brk id="16" max="1048575" man="1"/>
  </colBreaks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InputMessage="1" xr:uid="{7C68387B-F501-4BFD-B5D5-B514B9FC7CF9}">
          <x14:formula1>
            <xm:f>Information!$D$2:$D$7</xm:f>
          </x14:formula1>
          <xm:sqref>A13:A24</xm:sqref>
        </x14:dataValidation>
        <x14:dataValidation type="list" allowBlank="1" showInputMessage="1" showErrorMessage="1" xr:uid="{ED00F8DC-371C-4195-A3B0-FEB9662E4EA0}">
          <x14:formula1>
            <xm:f>Information!$F$2:$F$9</xm:f>
          </x14:formula1>
          <xm:sqref>B41:H49</xm:sqref>
        </x14:dataValidation>
        <x14:dataValidation type="list" allowBlank="1" xr:uid="{785BA270-D583-4AC4-BD19-810FE5648451}">
          <x14:formula1>
            <xm:f>Information!$A$2:$A$6</xm:f>
          </x14:formula1>
          <xm:sqref>G15:G24</xm:sqref>
        </x14:dataValidation>
        <x14:dataValidation type="list" allowBlank="1" showErrorMessage="1" promptTitle="Selection Required" prompt="Please choose an option from the dropdown list. This field cannot be left blank." xr:uid="{54C76825-A434-4F07-A81D-9663C30F21F7}">
          <x14:formula1>
            <xm:f>Information!$A$2:$A$6</xm:f>
          </x14:formula1>
          <xm:sqref>G14</xm:sqref>
        </x14:dataValidation>
        <x14:dataValidation type="list" allowBlank="1" promptTitle="Selection Required" prompt="Please choose an option from the dropdown list. This field cannot be left blank." xr:uid="{4EB18F06-DDFB-49C3-AD3D-A9F6B4CD8CEE}">
          <x14:formula1>
            <xm:f>Information!$A$2:$A$6</xm:f>
          </x14:formula1>
          <xm:sqref>G13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D3D87-53B2-448B-B41E-598B98A540FB}">
  <dimension ref="A1:C23"/>
  <sheetViews>
    <sheetView workbookViewId="0">
      <selection activeCell="B31" sqref="B31"/>
    </sheetView>
  </sheetViews>
  <sheetFormatPr defaultRowHeight="12.75" x14ac:dyDescent="0.2"/>
  <cols>
    <col min="1" max="1" width="35.42578125" style="28" bestFit="1" customWidth="1"/>
    <col min="2" max="2" width="102.85546875" style="28" bestFit="1" customWidth="1"/>
    <col min="3" max="3" width="11.7109375" style="28" customWidth="1"/>
    <col min="4" max="16384" width="9.140625" style="28"/>
  </cols>
  <sheetData>
    <row r="1" spans="1:3" ht="18.75" thickBot="1" x14ac:dyDescent="0.3">
      <c r="A1" s="161" t="s">
        <v>76</v>
      </c>
      <c r="B1" s="162"/>
      <c r="C1" s="163"/>
    </row>
    <row r="2" spans="1:3" x14ac:dyDescent="0.2">
      <c r="A2" s="30" t="s">
        <v>51</v>
      </c>
      <c r="B2" s="31" t="s">
        <v>52</v>
      </c>
      <c r="C2" s="32" t="s">
        <v>53</v>
      </c>
    </row>
    <row r="3" spans="1:3" x14ac:dyDescent="0.2">
      <c r="A3" s="33" t="s">
        <v>54</v>
      </c>
      <c r="B3" s="34" t="s">
        <v>64</v>
      </c>
      <c r="C3" s="35" t="s">
        <v>75</v>
      </c>
    </row>
    <row r="4" spans="1:3" x14ac:dyDescent="0.2">
      <c r="A4" s="33" t="s">
        <v>55</v>
      </c>
      <c r="B4" s="34" t="s">
        <v>65</v>
      </c>
      <c r="C4" s="35" t="s">
        <v>75</v>
      </c>
    </row>
    <row r="5" spans="1:3" x14ac:dyDescent="0.2">
      <c r="A5" s="33" t="s">
        <v>56</v>
      </c>
      <c r="B5" s="34" t="s">
        <v>66</v>
      </c>
      <c r="C5" s="35" t="s">
        <v>75</v>
      </c>
    </row>
    <row r="6" spans="1:3" x14ac:dyDescent="0.2">
      <c r="A6" s="33" t="s">
        <v>57</v>
      </c>
      <c r="B6" s="34" t="s">
        <v>67</v>
      </c>
      <c r="C6" s="35" t="s">
        <v>75</v>
      </c>
    </row>
    <row r="7" spans="1:3" x14ac:dyDescent="0.2">
      <c r="A7" s="33" t="s">
        <v>58</v>
      </c>
      <c r="B7" s="34" t="s">
        <v>68</v>
      </c>
      <c r="C7" s="35" t="s">
        <v>75</v>
      </c>
    </row>
    <row r="8" spans="1:3" x14ac:dyDescent="0.2">
      <c r="A8" s="33" t="s">
        <v>59</v>
      </c>
      <c r="B8" s="34" t="s">
        <v>69</v>
      </c>
      <c r="C8" s="35" t="s">
        <v>75</v>
      </c>
    </row>
    <row r="9" spans="1:3" x14ac:dyDescent="0.2">
      <c r="A9" s="33" t="s">
        <v>60</v>
      </c>
      <c r="B9" s="34" t="s">
        <v>70</v>
      </c>
      <c r="C9" s="35" t="s">
        <v>75</v>
      </c>
    </row>
    <row r="10" spans="1:3" x14ac:dyDescent="0.2">
      <c r="A10" s="33" t="s">
        <v>61</v>
      </c>
      <c r="B10" s="34" t="s">
        <v>71</v>
      </c>
      <c r="C10" s="35" t="s">
        <v>75</v>
      </c>
    </row>
    <row r="11" spans="1:3" x14ac:dyDescent="0.2">
      <c r="A11" s="33" t="s">
        <v>40</v>
      </c>
      <c r="B11" s="34" t="s">
        <v>72</v>
      </c>
      <c r="C11" s="35" t="s">
        <v>75</v>
      </c>
    </row>
    <row r="12" spans="1:3" x14ac:dyDescent="0.2">
      <c r="A12" s="33" t="s">
        <v>62</v>
      </c>
      <c r="B12" s="34" t="s">
        <v>73</v>
      </c>
      <c r="C12" s="35" t="s">
        <v>75</v>
      </c>
    </row>
    <row r="13" spans="1:3" ht="13.5" thickBot="1" x14ac:dyDescent="0.25">
      <c r="A13" s="36" t="s">
        <v>63</v>
      </c>
      <c r="B13" s="37" t="s">
        <v>74</v>
      </c>
      <c r="C13" s="38" t="s">
        <v>75</v>
      </c>
    </row>
    <row r="14" spans="1:3" ht="13.5" thickBot="1" x14ac:dyDescent="0.25">
      <c r="A14" s="109"/>
      <c r="B14" s="110"/>
      <c r="C14" s="111"/>
    </row>
    <row r="15" spans="1:3" x14ac:dyDescent="0.2">
      <c r="A15" s="39" t="s">
        <v>77</v>
      </c>
      <c r="B15" s="40" t="s">
        <v>84</v>
      </c>
      <c r="C15" s="41" t="s">
        <v>94</v>
      </c>
    </row>
    <row r="16" spans="1:3" x14ac:dyDescent="0.2">
      <c r="A16" s="42" t="s">
        <v>78</v>
      </c>
      <c r="B16" s="34" t="s">
        <v>85</v>
      </c>
      <c r="C16" s="35" t="s">
        <v>94</v>
      </c>
    </row>
    <row r="17" spans="1:3" x14ac:dyDescent="0.2">
      <c r="A17" s="42" t="s">
        <v>39</v>
      </c>
      <c r="B17" s="43" t="s">
        <v>86</v>
      </c>
      <c r="C17" s="35" t="s">
        <v>94</v>
      </c>
    </row>
    <row r="18" spans="1:3" x14ac:dyDescent="0.2">
      <c r="A18" s="42" t="s">
        <v>88</v>
      </c>
      <c r="B18" s="34" t="s">
        <v>87</v>
      </c>
      <c r="C18" s="35" t="s">
        <v>94</v>
      </c>
    </row>
    <row r="19" spans="1:3" x14ac:dyDescent="0.2">
      <c r="A19" s="42" t="s">
        <v>79</v>
      </c>
      <c r="B19" s="34" t="s">
        <v>89</v>
      </c>
      <c r="C19" s="35" t="s">
        <v>94</v>
      </c>
    </row>
    <row r="20" spans="1:3" x14ac:dyDescent="0.2">
      <c r="A20" s="42" t="s">
        <v>80</v>
      </c>
      <c r="B20" s="34" t="s">
        <v>90</v>
      </c>
      <c r="C20" s="35" t="s">
        <v>94</v>
      </c>
    </row>
    <row r="21" spans="1:3" x14ac:dyDescent="0.2">
      <c r="A21" s="42" t="s">
        <v>81</v>
      </c>
      <c r="B21" s="34" t="s">
        <v>91</v>
      </c>
      <c r="C21" s="35" t="s">
        <v>94</v>
      </c>
    </row>
    <row r="22" spans="1:3" x14ac:dyDescent="0.2">
      <c r="A22" s="42" t="s">
        <v>82</v>
      </c>
      <c r="B22" s="34" t="s">
        <v>92</v>
      </c>
      <c r="C22" s="35" t="s">
        <v>94</v>
      </c>
    </row>
    <row r="23" spans="1:3" ht="13.5" thickBot="1" x14ac:dyDescent="0.25">
      <c r="A23" s="44" t="s">
        <v>83</v>
      </c>
      <c r="B23" s="45" t="s">
        <v>93</v>
      </c>
      <c r="C23" s="46" t="s">
        <v>94</v>
      </c>
    </row>
  </sheetData>
  <sheetProtection algorithmName="SHA-512" hashValue="VX8zcNyaObOylJrY6zkRtbipXqVUuCABvzFhHXVjTckluxp3PGTs3lEM6e4xhIZ8ZhwDKLpByWzC0ZasEVOYIA==" saltValue="SzMiAQySv/EkVAxUso3o7Q==" spinCount="100000" sheet="1" objects="1" scenarios="1"/>
  <mergeCells count="1">
    <mergeCell ref="A1:C1"/>
  </mergeCells>
  <conditionalFormatting sqref="C3:C13">
    <cfRule type="containsText" dxfId="3" priority="3" operator="containsText" text="Unallowable">
      <formula>NOT(ISERROR(SEARCH("Unallowable",C3)))</formula>
    </cfRule>
    <cfRule type="containsText" dxfId="2" priority="4" operator="containsText" text="Allowable">
      <formula>NOT(ISERROR(SEARCH("Allowable",C3)))</formula>
    </cfRule>
  </conditionalFormatting>
  <conditionalFormatting sqref="C15:C23">
    <cfRule type="containsText" dxfId="1" priority="1" operator="containsText" text="Unallowable">
      <formula>NOT(ISERROR(SEARCH("Unallowable",C15)))</formula>
    </cfRule>
    <cfRule type="containsText" dxfId="0" priority="2" operator="containsText" text="Allowable">
      <formula>NOT(ISERROR(SEARCH("Allowable",C15)))</formula>
    </cfRule>
  </conditionalFormatting>
  <dataValidations count="1">
    <dataValidation type="list" allowBlank="1" showInputMessage="1" sqref="C3:C13 C15:C23" xr:uid="{90F059ED-A728-4022-BE0C-B9AAF088B80D}">
      <formula1>"Allowable, Unallowable"</formula1>
    </dataValidation>
  </dataValidations>
  <hyperlinks>
    <hyperlink ref="B17" r:id="rId1" xr:uid="{E5406F2A-3DF4-43C7-9082-D601DD41204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78DF8-D0E2-4046-8EC2-2B4463084D4B}">
  <dimension ref="A1:I10"/>
  <sheetViews>
    <sheetView workbookViewId="0">
      <selection activeCell="A7" sqref="A7"/>
    </sheetView>
  </sheetViews>
  <sheetFormatPr defaultRowHeight="12.75" x14ac:dyDescent="0.2"/>
  <cols>
    <col min="1" max="1" width="46.42578125" style="28" bestFit="1" customWidth="1"/>
    <col min="2" max="3" width="17.28515625" style="28" bestFit="1" customWidth="1"/>
    <col min="4" max="4" width="21" style="28" bestFit="1" customWidth="1"/>
    <col min="5" max="5" width="19.140625" style="28" bestFit="1" customWidth="1"/>
    <col min="6" max="6" width="19.85546875" style="28" bestFit="1" customWidth="1"/>
    <col min="7" max="7" width="20" style="28" bestFit="1" customWidth="1"/>
    <col min="8" max="16384" width="9.140625" style="28"/>
  </cols>
  <sheetData>
    <row r="1" spans="1:9" ht="45" thickBot="1" x14ac:dyDescent="0.25">
      <c r="A1" s="107" t="s">
        <v>143</v>
      </c>
      <c r="B1" s="59" t="s">
        <v>115</v>
      </c>
      <c r="C1" s="60" t="s">
        <v>116</v>
      </c>
      <c r="D1" s="60" t="s">
        <v>117</v>
      </c>
      <c r="E1" s="60" t="s">
        <v>118</v>
      </c>
      <c r="F1" s="60" t="s">
        <v>119</v>
      </c>
      <c r="G1" s="61" t="s">
        <v>120</v>
      </c>
      <c r="H1" s="58"/>
      <c r="I1" s="58"/>
    </row>
    <row r="2" spans="1:9" ht="15" x14ac:dyDescent="0.2">
      <c r="A2" s="62" t="s">
        <v>110</v>
      </c>
      <c r="B2" s="68">
        <v>10265</v>
      </c>
      <c r="C2" s="68">
        <v>10265</v>
      </c>
      <c r="D2" s="68">
        <v>10265</v>
      </c>
      <c r="E2" s="68">
        <v>18825</v>
      </c>
      <c r="F2" s="68">
        <v>18825</v>
      </c>
      <c r="G2" s="69">
        <v>18825</v>
      </c>
    </row>
    <row r="3" spans="1:9" ht="14.25" x14ac:dyDescent="0.2">
      <c r="A3" s="63" t="s">
        <v>111</v>
      </c>
      <c r="B3" s="64">
        <v>2834</v>
      </c>
      <c r="C3" s="64">
        <v>10508</v>
      </c>
      <c r="D3" s="64">
        <v>10671</v>
      </c>
      <c r="E3" s="64">
        <v>2834</v>
      </c>
      <c r="F3" s="64">
        <v>10508</v>
      </c>
      <c r="G3" s="65">
        <v>10671</v>
      </c>
    </row>
    <row r="4" spans="1:9" ht="14.25" x14ac:dyDescent="0.2">
      <c r="A4" s="63" t="s">
        <v>123</v>
      </c>
      <c r="B4" s="64">
        <v>1280</v>
      </c>
      <c r="C4" s="64">
        <v>1280</v>
      </c>
      <c r="D4" s="64">
        <v>1280</v>
      </c>
      <c r="E4" s="64">
        <v>1280</v>
      </c>
      <c r="F4" s="64">
        <v>1280</v>
      </c>
      <c r="G4" s="65">
        <v>1280</v>
      </c>
    </row>
    <row r="5" spans="1:9" ht="14.25" x14ac:dyDescent="0.2">
      <c r="A5" s="63" t="s">
        <v>112</v>
      </c>
      <c r="B5" s="64">
        <v>3220</v>
      </c>
      <c r="C5" s="64">
        <v>1608</v>
      </c>
      <c r="D5" s="64">
        <v>3220</v>
      </c>
      <c r="E5" s="64">
        <v>3220</v>
      </c>
      <c r="F5" s="64">
        <v>1608</v>
      </c>
      <c r="G5" s="65">
        <v>3220</v>
      </c>
    </row>
    <row r="6" spans="1:9" ht="14.25" x14ac:dyDescent="0.2">
      <c r="A6" s="63" t="s">
        <v>113</v>
      </c>
      <c r="B6" s="64">
        <v>3450</v>
      </c>
      <c r="C6" s="64">
        <v>3450</v>
      </c>
      <c r="D6" s="64">
        <v>3450</v>
      </c>
      <c r="E6" s="64">
        <v>3450</v>
      </c>
      <c r="F6" s="64">
        <v>3450</v>
      </c>
      <c r="G6" s="65">
        <v>3450</v>
      </c>
    </row>
    <row r="7" spans="1:9" ht="15.75" thickBot="1" x14ac:dyDescent="0.3">
      <c r="A7" s="108" t="s">
        <v>114</v>
      </c>
      <c r="B7" s="66">
        <f>SUM(B2:B6)</f>
        <v>21049</v>
      </c>
      <c r="C7" s="66">
        <f t="shared" ref="C7:G7" si="0">SUM(C2:C6)</f>
        <v>27111</v>
      </c>
      <c r="D7" s="66">
        <f t="shared" si="0"/>
        <v>28886</v>
      </c>
      <c r="E7" s="66">
        <f t="shared" si="0"/>
        <v>29609</v>
      </c>
      <c r="F7" s="66">
        <f t="shared" si="0"/>
        <v>35671</v>
      </c>
      <c r="G7" s="67">
        <f t="shared" si="0"/>
        <v>37446</v>
      </c>
    </row>
    <row r="8" spans="1:9" ht="13.5" thickBot="1" x14ac:dyDescent="0.25"/>
    <row r="9" spans="1:9" ht="15" thickBot="1" x14ac:dyDescent="0.25">
      <c r="A9" s="164" t="s">
        <v>121</v>
      </c>
      <c r="B9" s="165"/>
      <c r="C9" s="165"/>
      <c r="D9" s="165"/>
      <c r="E9" s="165"/>
      <c r="F9" s="165"/>
      <c r="G9" s="166"/>
    </row>
    <row r="10" spans="1:9" ht="15" thickBot="1" x14ac:dyDescent="0.25">
      <c r="A10" s="167" t="s">
        <v>122</v>
      </c>
      <c r="B10" s="168"/>
      <c r="C10" s="168"/>
      <c r="D10" s="168"/>
      <c r="E10" s="168"/>
      <c r="F10" s="168"/>
      <c r="G10" s="169"/>
    </row>
  </sheetData>
  <sheetProtection algorithmName="SHA-512" hashValue="jk+gyQrnd8XuB6/mmM68EdlD+UX381zDUzr3gCyzohOROG7C7i+AF5H+/juV1sd7Wl+S+OJt8LeqdE0r8AJnMQ==" saltValue="KqSmX5UcK6+ZMV4d7AvY2g==" spinCount="100000" sheet="1" objects="1" scenarios="1"/>
  <mergeCells count="2">
    <mergeCell ref="A9:G9"/>
    <mergeCell ref="A10:G10"/>
  </mergeCells>
  <hyperlinks>
    <hyperlink ref="A9" r:id="rId1" display="https://www.utrgv.edu/som/admissions/tuition-and-financial-aid/cost-of-attendance/index.htm" xr:uid="{B1C6398B-A356-4CC7-918E-664E5862977E}"/>
    <hyperlink ref="A10" r:id="rId2" display="https://www.utrgv.edu/school-of-podiatric-medicine/admissions/cost-of-attendance/index.htm" xr:uid="{FAD07C51-2094-4E8C-9B5A-380732DB0AB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A7B30-ABCF-4E86-B4DC-0FE42D920B4C}">
  <dimension ref="A1:F9"/>
  <sheetViews>
    <sheetView workbookViewId="0">
      <selection activeCell="B7" sqref="B7"/>
    </sheetView>
  </sheetViews>
  <sheetFormatPr defaultRowHeight="12.75" x14ac:dyDescent="0.2"/>
  <cols>
    <col min="1" max="1" width="14.5703125" style="28" bestFit="1" customWidth="1"/>
    <col min="2" max="5" width="9.140625" style="28"/>
    <col min="6" max="6" width="29.42578125" style="28" bestFit="1" customWidth="1"/>
    <col min="7" max="16384" width="9.140625" style="28"/>
  </cols>
  <sheetData>
    <row r="1" spans="1:6" ht="13.5" thickBot="1" x14ac:dyDescent="0.25">
      <c r="A1" s="170" t="s">
        <v>22</v>
      </c>
      <c r="B1" s="171"/>
      <c r="D1" s="47" t="s">
        <v>96</v>
      </c>
      <c r="F1" s="48" t="s">
        <v>106</v>
      </c>
    </row>
    <row r="2" spans="1:6" x14ac:dyDescent="0.2">
      <c r="A2" s="49" t="s">
        <v>24</v>
      </c>
      <c r="B2" s="50">
        <v>0.26</v>
      </c>
      <c r="D2" s="51" t="s">
        <v>44</v>
      </c>
      <c r="F2" s="51" t="s">
        <v>108</v>
      </c>
    </row>
    <row r="3" spans="1:6" x14ac:dyDescent="0.2">
      <c r="A3" s="52" t="s">
        <v>41</v>
      </c>
      <c r="B3" s="53">
        <v>0.38600000000000001</v>
      </c>
      <c r="D3" s="51" t="s">
        <v>46</v>
      </c>
      <c r="F3" s="51" t="s">
        <v>101</v>
      </c>
    </row>
    <row r="4" spans="1:6" x14ac:dyDescent="0.2">
      <c r="A4" s="52" t="s">
        <v>42</v>
      </c>
      <c r="B4" s="53">
        <v>0.121</v>
      </c>
      <c r="D4" s="51" t="s">
        <v>45</v>
      </c>
      <c r="F4" s="51" t="s">
        <v>102</v>
      </c>
    </row>
    <row r="5" spans="1:6" x14ac:dyDescent="0.2">
      <c r="A5" s="52" t="s">
        <v>43</v>
      </c>
      <c r="B5" s="54">
        <v>8.9999999999999993E-3</v>
      </c>
      <c r="D5" s="51" t="s">
        <v>97</v>
      </c>
      <c r="F5" s="51" t="s">
        <v>103</v>
      </c>
    </row>
    <row r="6" spans="1:6" ht="13.5" thickBot="1" x14ac:dyDescent="0.25">
      <c r="A6" s="55" t="s">
        <v>133</v>
      </c>
      <c r="B6" s="56">
        <v>0</v>
      </c>
      <c r="D6" s="51" t="s">
        <v>48</v>
      </c>
      <c r="F6" s="51" t="s">
        <v>104</v>
      </c>
    </row>
    <row r="7" spans="1:6" ht="13.5" thickBot="1" x14ac:dyDescent="0.25">
      <c r="D7" s="57"/>
      <c r="F7" s="51" t="s">
        <v>105</v>
      </c>
    </row>
    <row r="8" spans="1:6" x14ac:dyDescent="0.2">
      <c r="F8" s="51" t="s">
        <v>107</v>
      </c>
    </row>
    <row r="9" spans="1:6" ht="13.5" thickBot="1" x14ac:dyDescent="0.25">
      <c r="F9" s="57" t="s">
        <v>109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FORGE Budget</vt:lpstr>
      <vt:lpstr>Allowable vs Unallowable Costs</vt:lpstr>
      <vt:lpstr>Cost of Attendance</vt:lpstr>
      <vt:lpstr>Information</vt:lpstr>
      <vt:lpstr>'FORGE Budget'!Print_Area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Garza</dc:creator>
  <cp:lastModifiedBy>Jeffrey Garza</cp:lastModifiedBy>
  <cp:lastPrinted>2026-09-11T19:38:10Z</cp:lastPrinted>
  <dcterms:created xsi:type="dcterms:W3CDTF">2026-09-04T05:08:01Z</dcterms:created>
  <dcterms:modified xsi:type="dcterms:W3CDTF">2026-09-24T21:00:51Z</dcterms:modified>
</cp:coreProperties>
</file>