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66925"/>
  <mc:AlternateContent xmlns:mc="http://schemas.openxmlformats.org/markup-compatibility/2006">
    <mc:Choice Requires="x15">
      <x15ac:absPath xmlns:x15ac="http://schemas.microsoft.com/office/spreadsheetml/2010/11/ac" url="Z:\OSP Final Forms and Documents\OSP Budget Documents\01_OSP Budget Templates\"/>
    </mc:Choice>
  </mc:AlternateContent>
  <xr:revisionPtr revIDLastSave="0" documentId="13_ncr:1_{3DCAE5E4-2A74-4917-90CC-6927B6D6015C}" xr6:coauthVersionLast="47" xr6:coauthVersionMax="47" xr10:uidLastSave="{00000000-0000-0000-0000-000000000000}"/>
  <workbookProtection workbookAlgorithmName="SHA-512" workbookHashValue="AD1DHzPRHy1Wdv00+sKCf5cUpzEVjUPyDmPTI/mSZ3NCSy/5gTaonKOGdTRSoTtlPeocLGMs5a43nby36FiBjw==" workbookSaltValue="ka+2tkAXurAAMpAWROV+2A==" workbookSpinCount="100000" lockStructure="1"/>
  <bookViews>
    <workbookView xWindow="-28920" yWindow="-120" windowWidth="29040" windowHeight="15720" tabRatio="744" firstSheet="1" activeTab="1" xr2:uid="{5D01DF98-6DE2-4B3D-87D6-98EB6BEFBA52}"/>
  </bookViews>
  <sheets>
    <sheet name="INSTRUCTIONS" sheetId="8" state="hidden" r:id="rId1"/>
    <sheet name="Cover Page" sheetId="13" r:id="rId2"/>
    <sheet name="SALARIES" sheetId="3" r:id="rId3"/>
    <sheet name="BUDGET" sheetId="1" r:id="rId4"/>
    <sheet name="CUMULATIVE" sheetId="10" r:id="rId5"/>
    <sheet name="IDC RATES" sheetId="11" state="hidden" r:id="rId6"/>
    <sheet name="PERSON MONS CALC" sheetId="12" state="hidden" r:id="rId7"/>
    <sheet name="RESOURCES" sheetId="5" state="hidden" r:id="rId8"/>
    <sheet name="PEOPLESOFT GLOSSARY" sheetId="6" state="hidden" r:id="rId9"/>
  </sheets>
  <definedNames>
    <definedName name="_xlnm._FilterDatabase" localSheetId="5" hidden="1">'IDC RATES'!$A$1:$B$12</definedName>
    <definedName name="IDCRATES">'IDC RATES'!$A:$B</definedName>
    <definedName name="Keypersonellnames">BUDGET!#REF!</definedName>
    <definedName name="_xlnm.Print_Area" localSheetId="2">SALARIES!$A$13:$S$70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3" l="1"/>
  <c r="S9" i="3"/>
  <c r="S10" i="3"/>
  <c r="N200" i="3"/>
  <c r="O200" i="3" s="1"/>
  <c r="M200" i="3"/>
  <c r="Q200" i="3" s="1"/>
  <c r="L200" i="3"/>
  <c r="R200" i="3" s="1"/>
  <c r="K200" i="3"/>
  <c r="N199" i="3"/>
  <c r="M199" i="3"/>
  <c r="Q199" i="3" s="1"/>
  <c r="L199" i="3"/>
  <c r="R199" i="3" s="1"/>
  <c r="K199" i="3"/>
  <c r="O199" i="3" s="1"/>
  <c r="O198" i="3"/>
  <c r="S198" i="3" s="1"/>
  <c r="N198" i="3"/>
  <c r="M198" i="3"/>
  <c r="Q198" i="3" s="1"/>
  <c r="L198" i="3"/>
  <c r="P198" i="3" s="1"/>
  <c r="K198" i="3"/>
  <c r="R198" i="3" s="1"/>
  <c r="N197" i="3"/>
  <c r="M197" i="3"/>
  <c r="Q197" i="3" s="1"/>
  <c r="L197" i="3"/>
  <c r="P197" i="3" s="1"/>
  <c r="K197" i="3"/>
  <c r="R197" i="3" s="1"/>
  <c r="N196" i="3"/>
  <c r="M196" i="3"/>
  <c r="Q196" i="3" s="1"/>
  <c r="L196" i="3"/>
  <c r="P196" i="3" s="1"/>
  <c r="K196" i="3"/>
  <c r="O196" i="3" s="1"/>
  <c r="S196" i="3" s="1"/>
  <c r="R195" i="3"/>
  <c r="Q195" i="3"/>
  <c r="N195" i="3"/>
  <c r="M195" i="3"/>
  <c r="L195" i="3"/>
  <c r="P195" i="3" s="1"/>
  <c r="K195" i="3"/>
  <c r="O195" i="3" s="1"/>
  <c r="S195" i="3" s="1"/>
  <c r="Q194" i="3"/>
  <c r="N194" i="3"/>
  <c r="M194" i="3"/>
  <c r="L194" i="3"/>
  <c r="P194" i="3" s="1"/>
  <c r="K194" i="3"/>
  <c r="R194" i="3" s="1"/>
  <c r="R193" i="3"/>
  <c r="Q193" i="3"/>
  <c r="P193" i="3"/>
  <c r="O193" i="3"/>
  <c r="S193" i="3" s="1"/>
  <c r="N193" i="3"/>
  <c r="M193" i="3"/>
  <c r="L193" i="3"/>
  <c r="K193" i="3"/>
  <c r="Q192" i="3"/>
  <c r="P192" i="3"/>
  <c r="N192" i="3"/>
  <c r="M192" i="3"/>
  <c r="L192" i="3"/>
  <c r="K192" i="3"/>
  <c r="R192" i="3" s="1"/>
  <c r="R191" i="3"/>
  <c r="N191" i="3"/>
  <c r="P191" i="3" s="1"/>
  <c r="M191" i="3"/>
  <c r="Q191" i="3" s="1"/>
  <c r="L191" i="3"/>
  <c r="K191" i="3"/>
  <c r="N190" i="3"/>
  <c r="O190" i="3" s="1"/>
  <c r="M190" i="3"/>
  <c r="Q190" i="3" s="1"/>
  <c r="L190" i="3"/>
  <c r="K190" i="3"/>
  <c r="R190" i="3" s="1"/>
  <c r="P189" i="3"/>
  <c r="N189" i="3"/>
  <c r="M189" i="3"/>
  <c r="Q189" i="3" s="1"/>
  <c r="L189" i="3"/>
  <c r="K189" i="3"/>
  <c r="R189" i="3" s="1"/>
  <c r="N188" i="3"/>
  <c r="M188" i="3"/>
  <c r="Q188" i="3" s="1"/>
  <c r="L188" i="3"/>
  <c r="P188" i="3" s="1"/>
  <c r="K188" i="3"/>
  <c r="R188" i="3" s="1"/>
  <c r="N187" i="3"/>
  <c r="M187" i="3"/>
  <c r="Q187" i="3" s="1"/>
  <c r="L187" i="3"/>
  <c r="P187" i="3" s="1"/>
  <c r="K187" i="3"/>
  <c r="O187" i="3" s="1"/>
  <c r="S187" i="3" s="1"/>
  <c r="R186" i="3"/>
  <c r="N186" i="3"/>
  <c r="M186" i="3"/>
  <c r="Q186" i="3" s="1"/>
  <c r="L186" i="3"/>
  <c r="P186" i="3" s="1"/>
  <c r="K186" i="3"/>
  <c r="O186" i="3" s="1"/>
  <c r="N185" i="3"/>
  <c r="M185" i="3"/>
  <c r="Q185" i="3" s="1"/>
  <c r="L185" i="3"/>
  <c r="P185" i="3" s="1"/>
  <c r="K185" i="3"/>
  <c r="R185" i="3" s="1"/>
  <c r="R184" i="3"/>
  <c r="Q184" i="3"/>
  <c r="P184" i="3"/>
  <c r="N184" i="3"/>
  <c r="M184" i="3"/>
  <c r="L184" i="3"/>
  <c r="K184" i="3"/>
  <c r="O184" i="3" s="1"/>
  <c r="S184" i="3" s="1"/>
  <c r="N183" i="3"/>
  <c r="M183" i="3"/>
  <c r="Q183" i="3" s="1"/>
  <c r="L183" i="3"/>
  <c r="P183" i="3" s="1"/>
  <c r="K183" i="3"/>
  <c r="R183" i="3" s="1"/>
  <c r="R182" i="3"/>
  <c r="N182" i="3"/>
  <c r="Q182" i="3" s="1"/>
  <c r="M182" i="3"/>
  <c r="L182" i="3"/>
  <c r="K182" i="3"/>
  <c r="N181" i="3"/>
  <c r="P181" i="3" s="1"/>
  <c r="M181" i="3"/>
  <c r="L181" i="3"/>
  <c r="K181" i="3"/>
  <c r="O181" i="3" s="1"/>
  <c r="N180" i="3"/>
  <c r="O180" i="3" s="1"/>
  <c r="M180" i="3"/>
  <c r="Q180" i="3" s="1"/>
  <c r="L180" i="3"/>
  <c r="R180" i="3" s="1"/>
  <c r="K180" i="3"/>
  <c r="N179" i="3"/>
  <c r="O179" i="3" s="1"/>
  <c r="M179" i="3"/>
  <c r="Q179" i="3" s="1"/>
  <c r="L179" i="3"/>
  <c r="R179" i="3" s="1"/>
  <c r="K179" i="3"/>
  <c r="N178" i="3"/>
  <c r="M178" i="3"/>
  <c r="Q178" i="3" s="1"/>
  <c r="L178" i="3"/>
  <c r="P178" i="3" s="1"/>
  <c r="K178" i="3"/>
  <c r="O178" i="3" s="1"/>
  <c r="S178" i="3" s="1"/>
  <c r="N177" i="3"/>
  <c r="M177" i="3"/>
  <c r="Q177" i="3" s="1"/>
  <c r="L177" i="3"/>
  <c r="P177" i="3" s="1"/>
  <c r="K177" i="3"/>
  <c r="R177" i="3" s="1"/>
  <c r="N176" i="3"/>
  <c r="M176" i="3"/>
  <c r="Q176" i="3" s="1"/>
  <c r="L176" i="3"/>
  <c r="P176" i="3" s="1"/>
  <c r="K176" i="3"/>
  <c r="O176" i="3" s="1"/>
  <c r="S176" i="3" s="1"/>
  <c r="R175" i="3"/>
  <c r="Q175" i="3"/>
  <c r="N175" i="3"/>
  <c r="M175" i="3"/>
  <c r="L175" i="3"/>
  <c r="P175" i="3" s="1"/>
  <c r="K175" i="3"/>
  <c r="O175" i="3" s="1"/>
  <c r="S175" i="3" s="1"/>
  <c r="N174" i="3"/>
  <c r="M174" i="3"/>
  <c r="Q174" i="3" s="1"/>
  <c r="L174" i="3"/>
  <c r="P174" i="3" s="1"/>
  <c r="K174" i="3"/>
  <c r="R174" i="3" s="1"/>
  <c r="R173" i="3"/>
  <c r="Q173" i="3"/>
  <c r="P173" i="3"/>
  <c r="O173" i="3"/>
  <c r="S173" i="3" s="1"/>
  <c r="N173" i="3"/>
  <c r="M173" i="3"/>
  <c r="L173" i="3"/>
  <c r="K173" i="3"/>
  <c r="Q172" i="3"/>
  <c r="N172" i="3"/>
  <c r="M172" i="3"/>
  <c r="L172" i="3"/>
  <c r="P172" i="3" s="1"/>
  <c r="K172" i="3"/>
  <c r="R172" i="3" s="1"/>
  <c r="N171" i="3"/>
  <c r="P171" i="3" s="1"/>
  <c r="M171" i="3"/>
  <c r="Q171" i="3" s="1"/>
  <c r="L171" i="3"/>
  <c r="K171" i="3"/>
  <c r="N170" i="3"/>
  <c r="O170" i="3" s="1"/>
  <c r="M170" i="3"/>
  <c r="Q170" i="3" s="1"/>
  <c r="L170" i="3"/>
  <c r="K170" i="3"/>
  <c r="R170" i="3" s="1"/>
  <c r="N169" i="3"/>
  <c r="M169" i="3"/>
  <c r="Q169" i="3" s="1"/>
  <c r="L169" i="3"/>
  <c r="P169" i="3" s="1"/>
  <c r="K169" i="3"/>
  <c r="R169" i="3" s="1"/>
  <c r="N168" i="3"/>
  <c r="M168" i="3"/>
  <c r="Q168" i="3" s="1"/>
  <c r="L168" i="3"/>
  <c r="P168" i="3" s="1"/>
  <c r="K168" i="3"/>
  <c r="R168" i="3" s="1"/>
  <c r="N167" i="3"/>
  <c r="M167" i="3"/>
  <c r="Q167" i="3" s="1"/>
  <c r="L167" i="3"/>
  <c r="P167" i="3" s="1"/>
  <c r="K167" i="3"/>
  <c r="O167" i="3" s="1"/>
  <c r="S167" i="3" s="1"/>
  <c r="R166" i="3"/>
  <c r="N166" i="3"/>
  <c r="M166" i="3"/>
  <c r="Q166" i="3" s="1"/>
  <c r="L166" i="3"/>
  <c r="P166" i="3" s="1"/>
  <c r="K166" i="3"/>
  <c r="O166" i="3" s="1"/>
  <c r="S166" i="3" s="1"/>
  <c r="N165" i="3"/>
  <c r="M165" i="3"/>
  <c r="Q165" i="3" s="1"/>
  <c r="L165" i="3"/>
  <c r="P165" i="3" s="1"/>
  <c r="K165" i="3"/>
  <c r="R165" i="3" s="1"/>
  <c r="R164" i="3"/>
  <c r="Q164" i="3"/>
  <c r="P164" i="3"/>
  <c r="N164" i="3"/>
  <c r="M164" i="3"/>
  <c r="L164" i="3"/>
  <c r="K164" i="3"/>
  <c r="O164" i="3" s="1"/>
  <c r="S164" i="3" s="1"/>
  <c r="N163" i="3"/>
  <c r="M163" i="3"/>
  <c r="Q163" i="3" s="1"/>
  <c r="L163" i="3"/>
  <c r="P163" i="3" s="1"/>
  <c r="K163" i="3"/>
  <c r="R163" i="3" s="1"/>
  <c r="R162" i="3"/>
  <c r="O162" i="3"/>
  <c r="N162" i="3"/>
  <c r="Q162" i="3" s="1"/>
  <c r="M162" i="3"/>
  <c r="L162" i="3"/>
  <c r="K162" i="3"/>
  <c r="N161" i="3"/>
  <c r="P161" i="3" s="1"/>
  <c r="M161" i="3"/>
  <c r="L161" i="3"/>
  <c r="K161" i="3"/>
  <c r="O161" i="3" s="1"/>
  <c r="N160" i="3"/>
  <c r="O160" i="3" s="1"/>
  <c r="M160" i="3"/>
  <c r="Q160" i="3" s="1"/>
  <c r="L160" i="3"/>
  <c r="R160" i="3" s="1"/>
  <c r="K160" i="3"/>
  <c r="N159" i="3"/>
  <c r="O159" i="3" s="1"/>
  <c r="M159" i="3"/>
  <c r="Q159" i="3" s="1"/>
  <c r="L159" i="3"/>
  <c r="R159" i="3" s="1"/>
  <c r="K159" i="3"/>
  <c r="N158" i="3"/>
  <c r="M158" i="3"/>
  <c r="Q158" i="3" s="1"/>
  <c r="L158" i="3"/>
  <c r="P158" i="3" s="1"/>
  <c r="K158" i="3"/>
  <c r="O158" i="3" s="1"/>
  <c r="S158" i="3" s="1"/>
  <c r="N157" i="3"/>
  <c r="M157" i="3"/>
  <c r="Q157" i="3" s="1"/>
  <c r="L157" i="3"/>
  <c r="P157" i="3" s="1"/>
  <c r="K157" i="3"/>
  <c r="R157" i="3" s="1"/>
  <c r="N156" i="3"/>
  <c r="M156" i="3"/>
  <c r="Q156" i="3" s="1"/>
  <c r="L156" i="3"/>
  <c r="P156" i="3" s="1"/>
  <c r="K156" i="3"/>
  <c r="O156" i="3" s="1"/>
  <c r="R155" i="3"/>
  <c r="Q155" i="3"/>
  <c r="N155" i="3"/>
  <c r="M155" i="3"/>
  <c r="L155" i="3"/>
  <c r="P155" i="3" s="1"/>
  <c r="K155" i="3"/>
  <c r="O155" i="3" s="1"/>
  <c r="S155" i="3" s="1"/>
  <c r="N154" i="3"/>
  <c r="M154" i="3"/>
  <c r="Q154" i="3" s="1"/>
  <c r="L154" i="3"/>
  <c r="P154" i="3" s="1"/>
  <c r="K154" i="3"/>
  <c r="R154" i="3" s="1"/>
  <c r="R153" i="3"/>
  <c r="Q153" i="3"/>
  <c r="P153" i="3"/>
  <c r="O153" i="3"/>
  <c r="S153" i="3" s="1"/>
  <c r="N153" i="3"/>
  <c r="M153" i="3"/>
  <c r="L153" i="3"/>
  <c r="K153" i="3"/>
  <c r="Q152" i="3"/>
  <c r="N152" i="3"/>
  <c r="M152" i="3"/>
  <c r="L152" i="3"/>
  <c r="P152" i="3" s="1"/>
  <c r="K152" i="3"/>
  <c r="O152" i="3" s="1"/>
  <c r="N151" i="3"/>
  <c r="P151" i="3" s="1"/>
  <c r="M151" i="3"/>
  <c r="Q151" i="3" s="1"/>
  <c r="L151" i="3"/>
  <c r="K151" i="3"/>
  <c r="N150" i="3"/>
  <c r="O150" i="3" s="1"/>
  <c r="M150" i="3"/>
  <c r="Q150" i="3" s="1"/>
  <c r="L150" i="3"/>
  <c r="K150" i="3"/>
  <c r="R150" i="3" s="1"/>
  <c r="N149" i="3"/>
  <c r="M149" i="3"/>
  <c r="Q149" i="3" s="1"/>
  <c r="L149" i="3"/>
  <c r="P149" i="3" s="1"/>
  <c r="K149" i="3"/>
  <c r="O149" i="3" s="1"/>
  <c r="S149" i="3" s="1"/>
  <c r="N148" i="3"/>
  <c r="M148" i="3"/>
  <c r="Q148" i="3" s="1"/>
  <c r="L148" i="3"/>
  <c r="P148" i="3" s="1"/>
  <c r="K148" i="3"/>
  <c r="R148" i="3" s="1"/>
  <c r="N147" i="3"/>
  <c r="M147" i="3"/>
  <c r="Q147" i="3" s="1"/>
  <c r="L147" i="3"/>
  <c r="P147" i="3" s="1"/>
  <c r="K147" i="3"/>
  <c r="O147" i="3" s="1"/>
  <c r="R146" i="3"/>
  <c r="N146" i="3"/>
  <c r="M146" i="3"/>
  <c r="Q146" i="3" s="1"/>
  <c r="L146" i="3"/>
  <c r="P146" i="3" s="1"/>
  <c r="K146" i="3"/>
  <c r="O146" i="3" s="1"/>
  <c r="N145" i="3"/>
  <c r="M145" i="3"/>
  <c r="Q145" i="3" s="1"/>
  <c r="L145" i="3"/>
  <c r="P145" i="3" s="1"/>
  <c r="K145" i="3"/>
  <c r="R145" i="3" s="1"/>
  <c r="R144" i="3"/>
  <c r="Q144" i="3"/>
  <c r="P144" i="3"/>
  <c r="N144" i="3"/>
  <c r="M144" i="3"/>
  <c r="L144" i="3"/>
  <c r="K144" i="3"/>
  <c r="O144" i="3" s="1"/>
  <c r="S144" i="3" s="1"/>
  <c r="N143" i="3"/>
  <c r="M143" i="3"/>
  <c r="Q143" i="3" s="1"/>
  <c r="L143" i="3"/>
  <c r="P143" i="3" s="1"/>
  <c r="K143" i="3"/>
  <c r="R143" i="3" s="1"/>
  <c r="R142" i="3"/>
  <c r="O142" i="3"/>
  <c r="N142" i="3"/>
  <c r="Q142" i="3" s="1"/>
  <c r="M142" i="3"/>
  <c r="L142" i="3"/>
  <c r="K142" i="3"/>
  <c r="N141" i="3"/>
  <c r="P141" i="3" s="1"/>
  <c r="M141" i="3"/>
  <c r="L141" i="3"/>
  <c r="K141" i="3"/>
  <c r="O141" i="3" s="1"/>
  <c r="N140" i="3"/>
  <c r="O140" i="3" s="1"/>
  <c r="M140" i="3"/>
  <c r="Q140" i="3" s="1"/>
  <c r="L140" i="3"/>
  <c r="R140" i="3" s="1"/>
  <c r="K140" i="3"/>
  <c r="N139" i="3"/>
  <c r="O139" i="3" s="1"/>
  <c r="M139" i="3"/>
  <c r="Q139" i="3" s="1"/>
  <c r="L139" i="3"/>
  <c r="R139" i="3" s="1"/>
  <c r="K139" i="3"/>
  <c r="N138" i="3"/>
  <c r="M138" i="3"/>
  <c r="Q138" i="3" s="1"/>
  <c r="L138" i="3"/>
  <c r="P138" i="3" s="1"/>
  <c r="K138" i="3"/>
  <c r="R138" i="3" s="1"/>
  <c r="N137" i="3"/>
  <c r="M137" i="3"/>
  <c r="Q137" i="3" s="1"/>
  <c r="L137" i="3"/>
  <c r="P137" i="3" s="1"/>
  <c r="K137" i="3"/>
  <c r="R137" i="3" s="1"/>
  <c r="N136" i="3"/>
  <c r="M136" i="3"/>
  <c r="Q136" i="3" s="1"/>
  <c r="L136" i="3"/>
  <c r="P136" i="3" s="1"/>
  <c r="K136" i="3"/>
  <c r="R136" i="3" s="1"/>
  <c r="R135" i="3"/>
  <c r="Q135" i="3"/>
  <c r="N135" i="3"/>
  <c r="M135" i="3"/>
  <c r="L135" i="3"/>
  <c r="P135" i="3" s="1"/>
  <c r="K135" i="3"/>
  <c r="O135" i="3" s="1"/>
  <c r="S135" i="3" s="1"/>
  <c r="N134" i="3"/>
  <c r="M134" i="3"/>
  <c r="Q134" i="3" s="1"/>
  <c r="L134" i="3"/>
  <c r="P134" i="3" s="1"/>
  <c r="K134" i="3"/>
  <c r="R134" i="3" s="1"/>
  <c r="R133" i="3"/>
  <c r="Q133" i="3"/>
  <c r="P133" i="3"/>
  <c r="O133" i="3"/>
  <c r="S133" i="3" s="1"/>
  <c r="N133" i="3"/>
  <c r="M133" i="3"/>
  <c r="L133" i="3"/>
  <c r="K133" i="3"/>
  <c r="Q132" i="3"/>
  <c r="N132" i="3"/>
  <c r="M132" i="3"/>
  <c r="L132" i="3"/>
  <c r="P132" i="3" s="1"/>
  <c r="K132" i="3"/>
  <c r="R132" i="3" s="1"/>
  <c r="N131" i="3"/>
  <c r="P131" i="3" s="1"/>
  <c r="M131" i="3"/>
  <c r="R131" i="3" s="1"/>
  <c r="L131" i="3"/>
  <c r="K131" i="3"/>
  <c r="N130" i="3"/>
  <c r="P130" i="3" s="1"/>
  <c r="M130" i="3"/>
  <c r="Q130" i="3" s="1"/>
  <c r="L130" i="3"/>
  <c r="K130" i="3"/>
  <c r="R130" i="3" s="1"/>
  <c r="N129" i="3"/>
  <c r="M129" i="3"/>
  <c r="Q129" i="3" s="1"/>
  <c r="L129" i="3"/>
  <c r="P129" i="3" s="1"/>
  <c r="K129" i="3"/>
  <c r="O129" i="3" s="1"/>
  <c r="N128" i="3"/>
  <c r="M128" i="3"/>
  <c r="Q128" i="3" s="1"/>
  <c r="L128" i="3"/>
  <c r="P128" i="3" s="1"/>
  <c r="K128" i="3"/>
  <c r="R128" i="3" s="1"/>
  <c r="N127" i="3"/>
  <c r="M127" i="3"/>
  <c r="Q127" i="3" s="1"/>
  <c r="L127" i="3"/>
  <c r="P127" i="3" s="1"/>
  <c r="K127" i="3"/>
  <c r="O127" i="3" s="1"/>
  <c r="S127" i="3" s="1"/>
  <c r="R126" i="3"/>
  <c r="N126" i="3"/>
  <c r="Q126" i="3" s="1"/>
  <c r="M126" i="3"/>
  <c r="L126" i="3"/>
  <c r="P126" i="3" s="1"/>
  <c r="K126" i="3"/>
  <c r="O126" i="3" s="1"/>
  <c r="I5" i="1"/>
  <c r="H5" i="1"/>
  <c r="I6" i="1"/>
  <c r="H6" i="1"/>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4" i="3"/>
  <c r="S129" i="3" l="1"/>
  <c r="S146" i="3"/>
  <c r="S150" i="3"/>
  <c r="S142" i="3"/>
  <c r="S159" i="3"/>
  <c r="S199" i="3"/>
  <c r="S140" i="3"/>
  <c r="S147" i="3"/>
  <c r="S152" i="3"/>
  <c r="S186" i="3"/>
  <c r="S126" i="3"/>
  <c r="S156" i="3"/>
  <c r="S161" i="3"/>
  <c r="P140" i="3"/>
  <c r="O138" i="3"/>
  <c r="S138" i="3" s="1"/>
  <c r="R171" i="3"/>
  <c r="O136" i="3"/>
  <c r="S136" i="3" s="1"/>
  <c r="O145" i="3"/>
  <c r="S145" i="3" s="1"/>
  <c r="O165" i="3"/>
  <c r="S165" i="3" s="1"/>
  <c r="R158" i="3"/>
  <c r="R178" i="3"/>
  <c r="O185" i="3"/>
  <c r="S185" i="3" s="1"/>
  <c r="R127" i="3"/>
  <c r="O134" i="3"/>
  <c r="S134" i="3" s="1"/>
  <c r="R147" i="3"/>
  <c r="O154" i="3"/>
  <c r="S154" i="3" s="1"/>
  <c r="R167" i="3"/>
  <c r="O174" i="3"/>
  <c r="S174" i="3" s="1"/>
  <c r="R187" i="3"/>
  <c r="O194" i="3"/>
  <c r="S194" i="3" s="1"/>
  <c r="O143" i="3"/>
  <c r="S143" i="3" s="1"/>
  <c r="R156" i="3"/>
  <c r="O163" i="3"/>
  <c r="S163" i="3" s="1"/>
  <c r="R176" i="3"/>
  <c r="O183" i="3"/>
  <c r="S183" i="3" s="1"/>
  <c r="R196" i="3"/>
  <c r="R151" i="3"/>
  <c r="O131" i="3"/>
  <c r="Q131" i="3"/>
  <c r="O132" i="3"/>
  <c r="S132" i="3" s="1"/>
  <c r="R129" i="3"/>
  <c r="O172" i="3"/>
  <c r="S172" i="3" s="1"/>
  <c r="O192" i="3"/>
  <c r="S192" i="3" s="1"/>
  <c r="O130" i="3"/>
  <c r="S130" i="3" s="1"/>
  <c r="Q141" i="3"/>
  <c r="S141" i="3" s="1"/>
  <c r="P150" i="3"/>
  <c r="R152" i="3"/>
  <c r="Q161" i="3"/>
  <c r="P170" i="3"/>
  <c r="S170" i="3" s="1"/>
  <c r="Q181" i="3"/>
  <c r="S181" i="3" s="1"/>
  <c r="P190" i="3"/>
  <c r="S190" i="3" s="1"/>
  <c r="O128" i="3"/>
  <c r="S128" i="3" s="1"/>
  <c r="P139" i="3"/>
  <c r="S139" i="3" s="1"/>
  <c r="R141" i="3"/>
  <c r="O148" i="3"/>
  <c r="S148" i="3" s="1"/>
  <c r="P159" i="3"/>
  <c r="R161" i="3"/>
  <c r="O168" i="3"/>
  <c r="S168" i="3" s="1"/>
  <c r="P179" i="3"/>
  <c r="S179" i="3" s="1"/>
  <c r="R181" i="3"/>
  <c r="O188" i="3"/>
  <c r="S188" i="3" s="1"/>
  <c r="P199" i="3"/>
  <c r="R149" i="3"/>
  <c r="O137" i="3"/>
  <c r="S137" i="3" s="1"/>
  <c r="O177" i="3"/>
  <c r="S177" i="3" s="1"/>
  <c r="O197" i="3"/>
  <c r="S197" i="3" s="1"/>
  <c r="O157" i="3"/>
  <c r="S157" i="3" s="1"/>
  <c r="O182" i="3"/>
  <c r="P142" i="3"/>
  <c r="O151" i="3"/>
  <c r="S151" i="3" s="1"/>
  <c r="P162" i="3"/>
  <c r="S162" i="3" s="1"/>
  <c r="O171" i="3"/>
  <c r="S171" i="3" s="1"/>
  <c r="P182" i="3"/>
  <c r="O191" i="3"/>
  <c r="S191" i="3" s="1"/>
  <c r="P160" i="3"/>
  <c r="S160" i="3" s="1"/>
  <c r="O169" i="3"/>
  <c r="S169" i="3" s="1"/>
  <c r="P180" i="3"/>
  <c r="S180" i="3" s="1"/>
  <c r="O189" i="3"/>
  <c r="S189" i="3" s="1"/>
  <c r="P200" i="3"/>
  <c r="S200" i="3" s="1"/>
  <c r="B4" i="10"/>
  <c r="B9" i="10"/>
  <c r="B8" i="10"/>
  <c r="B5" i="10"/>
  <c r="D7" i="10"/>
  <c r="B7" i="10"/>
  <c r="B6" i="10"/>
  <c r="S131" i="3" l="1"/>
  <c r="S182" i="3"/>
  <c r="A9" i="10"/>
  <c r="A8" i="10"/>
  <c r="A7" i="10"/>
  <c r="A5" i="10"/>
  <c r="A6" i="10"/>
  <c r="L25" i="3"/>
  <c r="I8" i="3" l="1"/>
  <c r="H8" i="3"/>
  <c r="G8" i="3"/>
  <c r="J63" i="1" l="1"/>
  <c r="J62" i="1"/>
  <c r="J61" i="1"/>
  <c r="J60" i="1"/>
  <c r="J53" i="1"/>
  <c r="J52" i="1"/>
  <c r="J51" i="1"/>
  <c r="J50" i="1"/>
  <c r="J49" i="1"/>
  <c r="J45" i="1"/>
  <c r="J44" i="1"/>
  <c r="J43" i="1"/>
  <c r="J42" i="1"/>
  <c r="J38" i="1"/>
  <c r="J34" i="1"/>
  <c r="J35" i="1"/>
  <c r="J36" i="1"/>
  <c r="J37" i="1"/>
  <c r="J33" i="1"/>
  <c r="J32" i="1"/>
  <c r="J28" i="1"/>
  <c r="J26" i="1"/>
  <c r="J27" i="1"/>
  <c r="J25" i="1"/>
  <c r="J24" i="1"/>
  <c r="J23" i="1"/>
  <c r="J19" i="1"/>
  <c r="J18" i="1"/>
  <c r="J17" i="1"/>
  <c r="J16" i="1"/>
  <c r="J13" i="1"/>
  <c r="J14" i="1"/>
  <c r="J15" i="1"/>
  <c r="J12" i="1"/>
  <c r="H64" i="1"/>
  <c r="I64" i="1"/>
  <c r="H54" i="1"/>
  <c r="H55" i="1" s="1"/>
  <c r="I54" i="1"/>
  <c r="I55" i="1" s="1"/>
  <c r="H56" i="1"/>
  <c r="I56" i="1"/>
  <c r="H46" i="1"/>
  <c r="I46" i="1"/>
  <c r="H39" i="1"/>
  <c r="I39" i="1"/>
  <c r="H29" i="1"/>
  <c r="I29" i="1"/>
  <c r="H20" i="1"/>
  <c r="I20" i="1"/>
  <c r="K18" i="3"/>
  <c r="L18" i="3"/>
  <c r="M18" i="3"/>
  <c r="G54" i="1"/>
  <c r="F54" i="1"/>
  <c r="F55" i="1" s="1"/>
  <c r="E54" i="1"/>
  <c r="D54" i="1"/>
  <c r="C54" i="1"/>
  <c r="C55" i="1" s="1"/>
  <c r="J46" i="1" l="1"/>
  <c r="J20" i="1"/>
  <c r="J29" i="1"/>
  <c r="J64" i="1"/>
  <c r="J39" i="1"/>
  <c r="J56" i="1"/>
  <c r="J54" i="1"/>
  <c r="S18" i="3"/>
  <c r="R18" i="3"/>
  <c r="C20" i="1" l="1"/>
  <c r="K14" i="3" l="1"/>
  <c r="O14" i="3" s="1"/>
  <c r="L14" i="3"/>
  <c r="P14" i="3" s="1"/>
  <c r="M14" i="3"/>
  <c r="Q14" i="3" s="1"/>
  <c r="K15" i="3"/>
  <c r="L15" i="3"/>
  <c r="M15" i="3"/>
  <c r="K16" i="3"/>
  <c r="L16" i="3"/>
  <c r="M16" i="3"/>
  <c r="K17" i="3"/>
  <c r="L17" i="3"/>
  <c r="M17" i="3"/>
  <c r="K19" i="3"/>
  <c r="L19" i="3"/>
  <c r="M19" i="3"/>
  <c r="K20" i="3"/>
  <c r="L20" i="3"/>
  <c r="M20" i="3"/>
  <c r="K21" i="3"/>
  <c r="L21" i="3"/>
  <c r="M21" i="3"/>
  <c r="K22" i="3"/>
  <c r="L22" i="3"/>
  <c r="M22" i="3"/>
  <c r="K23" i="3"/>
  <c r="L23" i="3"/>
  <c r="M23" i="3"/>
  <c r="G64" i="1" l="1"/>
  <c r="F64" i="1"/>
  <c r="E64" i="1"/>
  <c r="D64" i="1"/>
  <c r="C64" i="1"/>
  <c r="G56" i="1"/>
  <c r="F56" i="1"/>
  <c r="E56" i="1"/>
  <c r="D56" i="1"/>
  <c r="C56" i="1"/>
  <c r="F46" i="1"/>
  <c r="G46" i="1"/>
  <c r="D29" i="1"/>
  <c r="C29" i="1"/>
  <c r="F20" i="1"/>
  <c r="G20" i="1"/>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G55" i="1"/>
  <c r="E55" i="1"/>
  <c r="D55" i="1"/>
  <c r="J55" i="1" l="1"/>
  <c r="G39" i="1"/>
  <c r="F39" i="1"/>
  <c r="E39" i="1"/>
  <c r="D39" i="1"/>
  <c r="C39" i="1"/>
  <c r="E29" i="1"/>
  <c r="F29" i="1"/>
  <c r="G29" i="1"/>
  <c r="D20" i="1"/>
  <c r="E20" i="1"/>
  <c r="D46" i="1"/>
  <c r="E46" i="1"/>
  <c r="C46" i="1"/>
  <c r="G5" i="1"/>
  <c r="M24" i="3" l="1"/>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L24"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R114" i="3" l="1"/>
  <c r="S114" i="3"/>
  <c r="S120" i="3"/>
  <c r="R115" i="3"/>
  <c r="R106" i="3"/>
  <c r="S119" i="3"/>
  <c r="R117" i="3"/>
  <c r="R109" i="3"/>
  <c r="R118" i="3"/>
  <c r="S106" i="3"/>
  <c r="R112" i="3"/>
  <c r="R120" i="3"/>
  <c r="S112" i="3"/>
  <c r="S111" i="3"/>
  <c r="R110" i="3"/>
  <c r="R124" i="3"/>
  <c r="S124" i="3"/>
  <c r="R123" i="3"/>
  <c r="S123" i="3"/>
  <c r="R122" i="3"/>
  <c r="S125" i="3"/>
  <c r="S113" i="3"/>
  <c r="S118" i="3"/>
  <c r="S121" i="3"/>
  <c r="S108" i="3"/>
  <c r="S116" i="3"/>
  <c r="S107" i="3"/>
  <c r="R125" i="3"/>
  <c r="S117" i="3"/>
  <c r="R111" i="3"/>
  <c r="R119" i="3"/>
  <c r="R116" i="3"/>
  <c r="R108" i="3"/>
  <c r="S109" i="3"/>
  <c r="S122" i="3"/>
  <c r="R121" i="3"/>
  <c r="R113" i="3"/>
  <c r="R107" i="3"/>
  <c r="S110" i="3"/>
  <c r="S115" i="3"/>
  <c r="B23" i="10"/>
  <c r="P11" i="12"/>
  <c r="Q11" i="12" s="1"/>
  <c r="M11" i="12"/>
  <c r="N11" i="12" s="1"/>
  <c r="K11" i="12"/>
  <c r="J11" i="12"/>
  <c r="G11" i="12"/>
  <c r="H11" i="12" s="1"/>
  <c r="D11" i="12"/>
  <c r="E11" i="12" s="1"/>
  <c r="B11" i="12"/>
  <c r="S16" i="3" l="1"/>
  <c r="R16" i="3"/>
  <c r="E5" i="1" s="1"/>
  <c r="R93" i="3"/>
  <c r="R75" i="3"/>
  <c r="R71" i="3"/>
  <c r="S93" i="3"/>
  <c r="S92" i="3"/>
  <c r="S99" i="3"/>
  <c r="R94" i="3"/>
  <c r="R82" i="3"/>
  <c r="R74" i="3"/>
  <c r="R103" i="3"/>
  <c r="S71" i="3"/>
  <c r="S105" i="3"/>
  <c r="R105" i="3"/>
  <c r="R101" i="3"/>
  <c r="S77" i="3"/>
  <c r="S94" i="3"/>
  <c r="R77" i="3"/>
  <c r="R104" i="3"/>
  <c r="R100" i="3"/>
  <c r="R96" i="3"/>
  <c r="S88" i="3"/>
  <c r="R76" i="3"/>
  <c r="R72" i="3"/>
  <c r="S100" i="3"/>
  <c r="S76" i="3"/>
  <c r="S83" i="3"/>
  <c r="R99" i="3"/>
  <c r="R92" i="3"/>
  <c r="S75" i="3"/>
  <c r="S82" i="3"/>
  <c r="R78" i="3"/>
  <c r="S72" i="3"/>
  <c r="S104" i="3"/>
  <c r="R88" i="3"/>
  <c r="R97" i="3"/>
  <c r="R85" i="3"/>
  <c r="R81" i="3"/>
  <c r="S78" i="3"/>
  <c r="S89" i="3"/>
  <c r="S79" i="3"/>
  <c r="S73" i="3"/>
  <c r="S84" i="3"/>
  <c r="S87" i="3"/>
  <c r="S98" i="3"/>
  <c r="S91" i="3"/>
  <c r="S86" i="3"/>
  <c r="S90" i="3"/>
  <c r="S95" i="3"/>
  <c r="S102" i="3"/>
  <c r="S80" i="3"/>
  <c r="S81" i="3"/>
  <c r="R73" i="3"/>
  <c r="S103" i="3"/>
  <c r="R91" i="3"/>
  <c r="R80" i="3"/>
  <c r="R84" i="3"/>
  <c r="R102" i="3"/>
  <c r="R95" i="3"/>
  <c r="R98" i="3"/>
  <c r="R87" i="3"/>
  <c r="R83" i="3"/>
  <c r="S74" i="3"/>
  <c r="S96" i="3"/>
  <c r="S85" i="3"/>
  <c r="R90" i="3"/>
  <c r="R86" i="3"/>
  <c r="R79" i="3"/>
  <c r="S101" i="3"/>
  <c r="S97" i="3"/>
  <c r="R89" i="3"/>
  <c r="R14" i="3" l="1"/>
  <c r="R23" i="3" l="1"/>
  <c r="R24" i="3"/>
  <c r="R22" i="3"/>
  <c r="R21" i="3"/>
  <c r="R58" i="3"/>
  <c r="R64" i="3"/>
  <c r="R62" i="3"/>
  <c r="S58" i="3"/>
  <c r="R56" i="3"/>
  <c r="S52" i="3"/>
  <c r="S62" i="3"/>
  <c r="S51" i="3"/>
  <c r="S55" i="3"/>
  <c r="R53" i="3"/>
  <c r="R66" i="3"/>
  <c r="R40" i="3"/>
  <c r="S53" i="3"/>
  <c r="S69" i="3"/>
  <c r="S60" i="3"/>
  <c r="R67" i="3"/>
  <c r="S66" i="3"/>
  <c r="R55" i="3"/>
  <c r="R52" i="3"/>
  <c r="S49" i="3"/>
  <c r="R46" i="3"/>
  <c r="R44" i="3"/>
  <c r="S64" i="3"/>
  <c r="R60" i="3"/>
  <c r="S56" i="3"/>
  <c r="R51" i="3"/>
  <c r="S67" i="3"/>
  <c r="S44" i="3"/>
  <c r="S47" i="3"/>
  <c r="R42" i="3"/>
  <c r="R69" i="3"/>
  <c r="R36" i="3"/>
  <c r="S42" i="3"/>
  <c r="R49" i="3"/>
  <c r="S46" i="3"/>
  <c r="R35" i="3"/>
  <c r="R47" i="3"/>
  <c r="S48" i="3"/>
  <c r="S54" i="3"/>
  <c r="S70" i="3"/>
  <c r="S57" i="3"/>
  <c r="S63" i="3"/>
  <c r="S41" i="3"/>
  <c r="S50" i="3"/>
  <c r="S65" i="3"/>
  <c r="S59" i="3"/>
  <c r="S43" i="3"/>
  <c r="S68" i="3"/>
  <c r="S61" i="3"/>
  <c r="S45" i="3"/>
  <c r="R57" i="3"/>
  <c r="R68" i="3"/>
  <c r="R48" i="3"/>
  <c r="R59" i="3"/>
  <c r="S34" i="3"/>
  <c r="R50" i="3"/>
  <c r="R70" i="3"/>
  <c r="R61" i="3"/>
  <c r="R41" i="3"/>
  <c r="R38" i="3"/>
  <c r="R63" i="3"/>
  <c r="R43" i="3"/>
  <c r="R54" i="3"/>
  <c r="R65" i="3"/>
  <c r="R45" i="3"/>
  <c r="S32" i="3"/>
  <c r="R31" i="3"/>
  <c r="S40" i="3"/>
  <c r="R39" i="3"/>
  <c r="R34" i="3"/>
  <c r="S31" i="3"/>
  <c r="S36" i="3"/>
  <c r="S38" i="3"/>
  <c r="R37" i="3"/>
  <c r="R33" i="3"/>
  <c r="R32" i="3"/>
  <c r="S39" i="3"/>
  <c r="S37" i="3"/>
  <c r="S35" i="3"/>
  <c r="S33" i="3"/>
  <c r="R29" i="3"/>
  <c r="S30" i="3"/>
  <c r="R30" i="3"/>
  <c r="S29" i="3"/>
  <c r="R27" i="3"/>
  <c r="R28" i="3"/>
  <c r="S27" i="3"/>
  <c r="S28" i="3"/>
  <c r="S25" i="3"/>
  <c r="S26" i="3"/>
  <c r="R26" i="3"/>
  <c r="E6" i="1" s="1"/>
  <c r="R25" i="3"/>
  <c r="R17" i="3" l="1"/>
  <c r="S15" i="3"/>
  <c r="R15" i="3"/>
  <c r="S17" i="3"/>
  <c r="D5" i="1" l="1"/>
  <c r="F6" i="1"/>
  <c r="F5" i="1"/>
  <c r="C5" i="1"/>
  <c r="R19" i="3"/>
  <c r="S19" i="3"/>
  <c r="J5" i="1" l="1"/>
  <c r="D7" i="1"/>
  <c r="H7" i="1"/>
  <c r="H8" i="1" s="1"/>
  <c r="H66" i="1" s="1"/>
  <c r="G6" i="1"/>
  <c r="C6" i="1"/>
  <c r="D6" i="1"/>
  <c r="R20" i="3"/>
  <c r="S24" i="3"/>
  <c r="S21" i="3"/>
  <c r="F7" i="1" s="1"/>
  <c r="F8" i="1" s="1"/>
  <c r="F66" i="1" s="1"/>
  <c r="S20" i="3"/>
  <c r="S23" i="3"/>
  <c r="S14" i="3"/>
  <c r="S22" i="3"/>
  <c r="J6" i="1" l="1"/>
  <c r="S11" i="3"/>
  <c r="C7" i="1"/>
  <c r="E7" i="1"/>
  <c r="E8" i="1" s="1"/>
  <c r="E66" i="1" s="1"/>
  <c r="E67" i="1" s="1"/>
  <c r="I7" i="1"/>
  <c r="I8" i="1" s="1"/>
  <c r="I66" i="1" s="1"/>
  <c r="I67" i="1" s="1"/>
  <c r="I68" i="1" s="1"/>
  <c r="I69" i="1" s="1"/>
  <c r="D8" i="1"/>
  <c r="D66" i="1" s="1"/>
  <c r="D67" i="1" s="1"/>
  <c r="H67" i="1"/>
  <c r="H68" i="1" s="1"/>
  <c r="H69" i="1" s="1"/>
  <c r="F67" i="1"/>
  <c r="G7" i="1"/>
  <c r="G8" i="1" s="1"/>
  <c r="G66" i="1" s="1"/>
  <c r="C8" i="1" l="1"/>
  <c r="C66" i="1" s="1"/>
  <c r="C67" i="1" s="1"/>
  <c r="J7" i="1"/>
  <c r="J8" i="1" s="1"/>
  <c r="J66" i="1" s="1"/>
  <c r="J67" i="1" s="1"/>
  <c r="J68" i="1" s="1"/>
  <c r="J69" i="1" s="1"/>
  <c r="D68" i="1"/>
  <c r="D69" i="1" s="1"/>
  <c r="F68" i="1"/>
  <c r="F69" i="1" s="1"/>
  <c r="E68" i="1"/>
  <c r="E69" i="1" s="1"/>
  <c r="G67" i="1"/>
  <c r="C11" i="10"/>
  <c r="C10" i="10"/>
  <c r="G68" i="1" l="1"/>
  <c r="G69" i="1" s="1"/>
  <c r="C68" i="1"/>
  <c r="C69" i="1" s="1"/>
  <c r="C12" i="10"/>
  <c r="D13" i="10" s="1"/>
  <c r="C19" i="10"/>
  <c r="C18" i="10" l="1"/>
  <c r="C17" i="10"/>
  <c r="C16" i="10"/>
  <c r="C20" i="10" l="1"/>
  <c r="C15" i="10"/>
  <c r="D21" i="10" l="1"/>
  <c r="C22" i="10" l="1"/>
  <c r="C23" i="10" l="1"/>
  <c r="D2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tc={AB2F8438-B64E-4139-9EE2-728EDE49A234}</author>
  </authors>
  <commentList>
    <comment ref="G13" authorId="0" shapeId="0" xr:uid="{AB2F8438-B64E-4139-9EE2-728EDE49A234}">
      <text>
        <t>[Threaded comment]
Your version of Excel allows you to read this threaded comment; however, any edits to it will get removed if the file is opened in a newer version of Excel. Learn more: https://go.microsoft.com/fwlink/?linkid=870924
Comment:
    Enter 9 or 12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OSP</author>
  </authors>
  <commentList>
    <comment ref="A12" authorId="0" shapeId="0" xr:uid="{6F49830C-4EBD-4281-9BDD-1CBDEB808F70}">
      <text>
        <r>
          <rPr>
            <b/>
            <sz val="9"/>
            <color indexed="81"/>
            <rFont val="Tahoma"/>
            <family val="2"/>
          </rPr>
          <t>OSP:</t>
        </r>
        <r>
          <rPr>
            <sz val="9"/>
            <color indexed="81"/>
            <rFont val="Tahoma"/>
            <family val="2"/>
          </rPr>
          <t xml:space="preserve">
Participant support costs means direct costs for items such as stipends or subsistence allowances, travel allowances, and registration fees paid to or on behalf of participants or trainees (but not employees) in connection with conferences, or training projects.</t>
        </r>
      </text>
    </comment>
    <comment ref="A57" authorId="0" shapeId="0" xr:uid="{F1ED1EDB-9731-46E1-BCDA-E881AFF204C1}">
      <text>
        <r>
          <rPr>
            <b/>
            <sz val="9"/>
            <color indexed="81"/>
            <rFont val="Tahoma"/>
            <family val="2"/>
          </rPr>
          <t>OSP:</t>
        </r>
        <r>
          <rPr>
            <sz val="9"/>
            <color indexed="81"/>
            <rFont val="Tahoma"/>
            <family val="2"/>
          </rPr>
          <t xml:space="preserve">
"Equipment" is defined as tangible personal property that has a useful life of more than one year and an acquisition cost that equals or exceeds the capitalization level established by the non-federal entity, or $5,000.</t>
        </r>
      </text>
    </comment>
    <comment ref="A66" authorId="0" shapeId="0" xr:uid="{47383EDC-035B-4E78-901A-B11EA8E55CCC}">
      <text>
        <r>
          <rPr>
            <b/>
            <sz val="9"/>
            <color indexed="81"/>
            <rFont val="Tahoma"/>
            <family val="2"/>
          </rPr>
          <t>OSP:</t>
        </r>
        <r>
          <rPr>
            <sz val="9"/>
            <color indexed="81"/>
            <rFont val="Tahoma"/>
            <family val="2"/>
          </rPr>
          <t xml:space="preserve">
Direct costs are those costs that can be identified specifically with a particular final cost objective, such as a Federal award, or other internally or externally funded activity, or that can be directly assigned to such activities relatively easily with a high degree of accuracy.</t>
        </r>
      </text>
    </comment>
    <comment ref="A67" authorId="0" shapeId="0" xr:uid="{8254B91E-8779-45D4-9ABB-62C943907A88}">
      <text>
        <r>
          <rPr>
            <b/>
            <sz val="9"/>
            <color indexed="81"/>
            <rFont val="Tahoma"/>
            <family val="2"/>
          </rPr>
          <t>OSP:</t>
        </r>
        <r>
          <rPr>
            <sz val="9"/>
            <color indexed="81"/>
            <rFont val="Tahoma"/>
            <family val="2"/>
          </rPr>
          <t xml:space="preserve">
Modified Total Direct Cost (MTDC)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 ref="A68" authorId="0" shapeId="0" xr:uid="{095C78CD-7B49-4F55-9255-6964DC73F6FF}">
      <text>
        <r>
          <rPr>
            <b/>
            <sz val="9"/>
            <color indexed="81"/>
            <rFont val="Tahoma"/>
            <family val="2"/>
          </rPr>
          <t>OSP:</t>
        </r>
        <r>
          <rPr>
            <sz val="9"/>
            <color indexed="81"/>
            <rFont val="Tahoma"/>
            <family val="2"/>
          </rPr>
          <t xml:space="preserve">
Facilities and Administrative (F&amp;A) costs are costs incurred for a common or joint purpose benefitting more than one cost objective, and not readily assignable to the cost objectives specifically benefited. These costs include building depreciation, equipment and capital improvement, utilities, custodial services, general administration, research administration, the libraries, accounting and purchasing. (200.414).
The University’s F&amp;A rates are determined by an agreement with the federal government in accordance with the federal Uniform Guidance. </t>
        </r>
      </text>
    </comment>
  </commentList>
</comments>
</file>

<file path=xl/sharedStrings.xml><?xml version="1.0" encoding="utf-8"?>
<sst xmlns="http://schemas.openxmlformats.org/spreadsheetml/2006/main" count="362" uniqueCount="243">
  <si>
    <t>PERSON MONTH CALCULATOR</t>
  </si>
  <si>
    <t>Use this tab to calculate the Percent of Time &amp; Effort to Person Months (PM).</t>
  </si>
  <si>
    <t>RESOURCES</t>
  </si>
  <si>
    <t xml:space="preserve">Different websites with budget costs details. </t>
  </si>
  <si>
    <t>PEOPLE SOFT GLOSSARY</t>
  </si>
  <si>
    <t>Description of PeopleSoft account codes.</t>
  </si>
  <si>
    <t>Sponsor:</t>
  </si>
  <si>
    <t>ROLE</t>
  </si>
  <si>
    <t>Total</t>
  </si>
  <si>
    <t>SUB TOTAL</t>
  </si>
  <si>
    <t>G4020</t>
  </si>
  <si>
    <t>FRINGE BENEFITS</t>
  </si>
  <si>
    <t>*NON- UTRGV EMPLOYEES SCHOLARSHIPS/STIPENDS &amp; PARTICIPANT SUPPORT (IDC EXEMPT)</t>
  </si>
  <si>
    <t xml:space="preserve"> </t>
  </si>
  <si>
    <t>YEAR 1</t>
  </si>
  <si>
    <t>YEAR 2</t>
  </si>
  <si>
    <t>YEAR 3</t>
  </si>
  <si>
    <t>YEAR 4</t>
  </si>
  <si>
    <t>YEAR 5</t>
  </si>
  <si>
    <t>CUMULATIVE</t>
  </si>
  <si>
    <t>PS ACCT CODE:</t>
  </si>
  <si>
    <t>DESCRIPTION</t>
  </si>
  <si>
    <t>G4130 (Participant Expenses)</t>
  </si>
  <si>
    <t>G4130</t>
  </si>
  <si>
    <t>G4140 (Scholarship/Fellowship)</t>
  </si>
  <si>
    <t>G4140</t>
  </si>
  <si>
    <t>G4090</t>
  </si>
  <si>
    <t>CONSULTANTS (NON-UTRGV EMPLOYEES)</t>
  </si>
  <si>
    <t>G4070</t>
  </si>
  <si>
    <t>TRAVEL EXPENSE</t>
  </si>
  <si>
    <t>G4110 (Domestic)</t>
  </si>
  <si>
    <t>G4110</t>
  </si>
  <si>
    <t>G4120 (Foreign)</t>
  </si>
  <si>
    <t>G4120</t>
  </si>
  <si>
    <t>Add Subrecipient Institution Name 2</t>
  </si>
  <si>
    <t>Add Subrecipient Institution Name 3</t>
  </si>
  <si>
    <t>G4050</t>
  </si>
  <si>
    <t>TOTAL PROJECT COSTS</t>
  </si>
  <si>
    <t>Total Fringe Benefits</t>
  </si>
  <si>
    <t xml:space="preserve">Appointment (months) </t>
  </si>
  <si>
    <t xml:space="preserve">Calendar (months) </t>
  </si>
  <si>
    <t xml:space="preserve">Academic (months) </t>
  </si>
  <si>
    <t xml:space="preserve">Summer (months) </t>
  </si>
  <si>
    <t>Calendar Salary</t>
  </si>
  <si>
    <t>Academic Salary</t>
  </si>
  <si>
    <t>Summer Salary</t>
  </si>
  <si>
    <t>Fringe Benefits Calendar</t>
  </si>
  <si>
    <t>Fringe Benefits Academic</t>
  </si>
  <si>
    <t>Fringe Benefits Summer</t>
  </si>
  <si>
    <t>Total Salary</t>
  </si>
  <si>
    <t>Percent of Time &amp; Effort to Person Months (PM)</t>
  </si>
  <si>
    <t>Interactive Conversion Table</t>
  </si>
  <si>
    <t>Instructions:</t>
  </si>
  <si>
    <t>To use the chart simply insert the percent effort that you want to convert into the -0- of the 3 mo. Summer Term % effort line and</t>
  </si>
  <si>
    <t>hit enter.  The person month for 3, 6, 8, 9, 10, and 12 will be displayed simultaneously.</t>
  </si>
  <si>
    <t>3 month</t>
  </si>
  <si>
    <t>6 month</t>
  </si>
  <si>
    <t>8 month</t>
  </si>
  <si>
    <t>9 month</t>
  </si>
  <si>
    <t>10 month</t>
  </si>
  <si>
    <t>12 month</t>
  </si>
  <si>
    <t>Summer Term</t>
  </si>
  <si>
    <t>Appointment</t>
  </si>
  <si>
    <t>Academic Year</t>
  </si>
  <si>
    <t>Calendar Year</t>
  </si>
  <si>
    <t xml:space="preserve">  % effort </t>
  </si>
  <si>
    <t xml:space="preserve">         PM</t>
  </si>
  <si>
    <t>% effort</t>
  </si>
  <si>
    <t>PM</t>
  </si>
  <si>
    <t xml:space="preserve"> % effort</t>
  </si>
  <si>
    <t xml:space="preserve">  % effort</t>
  </si>
  <si>
    <t xml:space="preserve">        PM</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</si>
  <si>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</si>
  <si>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</si>
  <si>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</si>
  <si>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</si>
  <si>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</si>
  <si>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</si>
  <si>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</si>
  <si>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</si>
  <si>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</si>
  <si>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</si>
  <si>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</si>
  <si>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</si>
  <si>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</si>
  <si>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</si>
  <si>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To fill out the budget forms for the SF 424 R&amp;R grantees will need to convert percent-of-effort to person months.  Below are</t>
  </si>
  <si>
    <t>a two examples of how person months are applied:</t>
  </si>
  <si>
    <t>Example 1:</t>
  </si>
  <si>
    <t>A PI on an AY appointment at a salary of $63,000 will have a monthly salary of $7,000 (one-ninth of the AY).</t>
  </si>
  <si>
    <t xml:space="preserve">25% of AY effort would equate to 2.25 person months (9x.25=2.25).  The Budget figure for that effort would be </t>
  </si>
  <si>
    <t>$15,750 (7,000 multiplied by 2.25 AY months).</t>
  </si>
  <si>
    <t>Example 2:</t>
  </si>
  <si>
    <t xml:space="preserve">A PI on a CY appointment at a salary of $72,000 will have a monthly salary of $6,000 (one-twelfth of total CY </t>
  </si>
  <si>
    <t xml:space="preserve">salary).  25% of CY effort would equate to 3 CY months (12x.25=3).  The budget figure for that effort would </t>
  </si>
  <si>
    <t>be$18,000 (6,000 multiplied by 3 CY months).</t>
  </si>
  <si>
    <t xml:space="preserve">For a full explanation of the usage of Person Months (PM) please click on the link below to the National Institutes of Health FAQ. </t>
  </si>
  <si>
    <t>http://grants.nih.gov/grants/policy/person_months_faqs.htm</t>
  </si>
  <si>
    <t>COST DESCRIPTION</t>
  </si>
  <si>
    <t>RESOURCE</t>
  </si>
  <si>
    <t>UTRGV Animal Per-diem Rates</t>
  </si>
  <si>
    <t xml:space="preserve">https://www.utrgv.edu/research/for-researchers/animal-care-use/animal-resources/per-diem-rates.pdf </t>
  </si>
  <si>
    <t>UTRGV Institutional Pay Plan</t>
  </si>
  <si>
    <t>https://webapps.utrgv.edu/ba/jobcodes/?event=jobcodes.view.public</t>
  </si>
  <si>
    <t>UTRGV Compensation FAQ</t>
  </si>
  <si>
    <t xml:space="preserve">https://www.utrgv.edu/human-resources/current-employee/compensation/compensation-frequently-asked-questions/index.htm </t>
  </si>
  <si>
    <t>US Travel Per Diem Rates</t>
  </si>
  <si>
    <t xml:space="preserve">https://www.gsa.gov/travel/plan-book/per-diem-rates </t>
  </si>
  <si>
    <t>PS CODE</t>
  </si>
  <si>
    <t>G4010</t>
  </si>
  <si>
    <t>All UTRGV Salaries</t>
  </si>
  <si>
    <t>Fringe Benefits</t>
  </si>
  <si>
    <t>Consultants, Non-UTRGV employess</t>
  </si>
  <si>
    <t>All Operating Expenses</t>
  </si>
  <si>
    <t xml:space="preserve">G4110 </t>
  </si>
  <si>
    <t>Domestic</t>
  </si>
  <si>
    <t xml:space="preserve">G4120 </t>
  </si>
  <si>
    <t>Foreign</t>
  </si>
  <si>
    <t xml:space="preserve">G4130 </t>
  </si>
  <si>
    <t>Participant Expenses (IDC exempt)</t>
  </si>
  <si>
    <t xml:space="preserve">G4140 </t>
  </si>
  <si>
    <t>Scholarship/Fellowship (IDC exempt)</t>
  </si>
  <si>
    <t>G4160</t>
  </si>
  <si>
    <t xml:space="preserve">G4170 </t>
  </si>
  <si>
    <t>SALARIES</t>
  </si>
  <si>
    <t>DIRECT WAGES</t>
  </si>
  <si>
    <t xml:space="preserve">UTRGV SALARY/WAGES/&amp; FRINGE BENEFITS </t>
  </si>
  <si>
    <t xml:space="preserve">BUDGET </t>
  </si>
  <si>
    <t>Add Subrecipient Institution Name 1</t>
  </si>
  <si>
    <t xml:space="preserve">TOTAL </t>
  </si>
  <si>
    <t xml:space="preserve">IDC EXEMPT </t>
  </si>
  <si>
    <t>OTHER DIRECT</t>
  </si>
  <si>
    <t>CONSULTANTS</t>
  </si>
  <si>
    <t>TRAVEL</t>
  </si>
  <si>
    <t>SUBWARDS</t>
  </si>
  <si>
    <t>EQUIPMENT NO IDC</t>
  </si>
  <si>
    <t>TOTAL</t>
  </si>
  <si>
    <t>IDC ON CAMPUS INSTRUCTION 49%</t>
  </si>
  <si>
    <t>IDC ON CAMPUS ORG RESEARCH 48%</t>
  </si>
  <si>
    <t>IDC ON CAMPUS OTHER SP ACTIVITY 43%</t>
  </si>
  <si>
    <t>IDC OFF CAMPUS 26%</t>
  </si>
  <si>
    <t>IDC CPRIT 5.263%</t>
  </si>
  <si>
    <t>IDC AGENCY LIMITATION 8%</t>
  </si>
  <si>
    <t>BUDGET DEVELOPMENT WORKSHEET</t>
  </si>
  <si>
    <t>Salaries</t>
  </si>
  <si>
    <t>Direct Wages</t>
  </si>
  <si>
    <t>Add Subrecipient Institution Name 4</t>
  </si>
  <si>
    <t>Add Subrecipient Institution Name 5</t>
  </si>
  <si>
    <t>TBD</t>
  </si>
  <si>
    <t>IDC AGENCY LIMITATION 15% (TDC)</t>
  </si>
  <si>
    <t>IDC AGENCY LIMITATION 15% OF TFFA (TDC)</t>
  </si>
  <si>
    <t>IDC AGENCY LIMITATION 10% (TDC)</t>
  </si>
  <si>
    <t>Select Indirect Cost Base:</t>
  </si>
  <si>
    <t>TOTAL DIRECT COSTS (TDC)</t>
  </si>
  <si>
    <t>MODIFIED TOTAL DIRECT COSTS (MTDC)</t>
  </si>
  <si>
    <t>INDIRECT COSTS (IDC)</t>
  </si>
  <si>
    <t>Subrecipient Institution 1  ( $25K IDC exempt)</t>
  </si>
  <si>
    <t>Subrecipient Institution 1  (&gt; $25K)</t>
  </si>
  <si>
    <t>Equipment (&gt; $10,000 IDC exempt)</t>
  </si>
  <si>
    <t>PERMANENT EQUIPMENT (IDC EXEMPT)</t>
  </si>
  <si>
    <t xml:space="preserve">OPERATING EXPENSES </t>
  </si>
  <si>
    <t>UTRGV employees must not be included in this section; they should be listed under the salaries tab instead.</t>
  </si>
  <si>
    <t>NO IDC ALLOWED (Per Sponsor)</t>
  </si>
  <si>
    <t>Modified Total Direct Costs (MTDC)</t>
  </si>
  <si>
    <t>Select Indirect Cost Rate:</t>
  </si>
  <si>
    <t>*MTDC excludes, equipment over $10K, capital expenditures, charges for patient care, rental costs, tuition remission, scholarships, &amp; fellowships, participant support costs, portion of each subaward in excess of $25K.</t>
  </si>
  <si>
    <r>
      <t xml:space="preserve">Formulas have been incorporated throughout this worksheet, </t>
    </r>
    <r>
      <rPr>
        <b/>
        <sz val="11"/>
        <color theme="0"/>
        <rFont val="Calibri"/>
        <family val="2"/>
        <scheme val="minor"/>
      </rPr>
      <t>DO NOT</t>
    </r>
    <r>
      <rPr>
        <sz val="11"/>
        <color theme="0"/>
        <rFont val="Calibri"/>
        <family val="2"/>
        <scheme val="minor"/>
      </rPr>
      <t xml:space="preserve"> add rows to the SALARIES TAB.  Reach out to your assigned Research Services Coordinator to make any changes to the SALARIES TAB.</t>
    </r>
  </si>
  <si>
    <r>
      <t>1. Begin by entering the PI and CoPI, Project Period, and Project Title and Sponsor in Rows 5-9, the information will auto populate to the BUDGET tab.                                                                                                                               2. Go to Row 11, enter the name of the the person to receive compensation.   Type in the Role.</t>
    </r>
    <r>
      <rPr>
        <b/>
        <sz val="11"/>
        <color theme="1"/>
        <rFont val="Calibri"/>
        <family val="2"/>
        <scheme val="minor"/>
      </rPr>
      <t xml:space="preserve">  </t>
    </r>
    <r>
      <rPr>
        <sz val="11"/>
        <color theme="1"/>
        <rFont val="Calibri"/>
        <family val="2"/>
        <scheme val="minor"/>
      </rPr>
      <t xml:space="preserve">From the dropdown menu select Salaries or Direct Wages.                                                            </t>
    </r>
    <r>
      <rPr>
        <b/>
        <sz val="11"/>
        <color theme="1"/>
        <rFont val="Calibri"/>
        <family val="2"/>
        <scheme val="minor"/>
      </rPr>
      <t>Select the appropriate Year to allocate funding for that year. The Year info auto populates to the Budget Tab</t>
    </r>
    <r>
      <rPr>
        <sz val="11"/>
        <color theme="1"/>
        <rFont val="Calibri"/>
        <family val="2"/>
        <scheme val="minor"/>
      </rPr>
      <t xml:space="preserve">.  Enter the Base Salary and Effort and complete the following corresponding columns.                                                                                                                 3. Repeat number 2 in the following Rows for all personnel.                       4. The information entered will auto populate to the </t>
    </r>
    <r>
      <rPr>
        <b/>
        <sz val="11"/>
        <color theme="1"/>
        <rFont val="Calibri"/>
        <family val="2"/>
        <scheme val="minor"/>
      </rPr>
      <t>BUDGET</t>
    </r>
    <r>
      <rPr>
        <sz val="11"/>
        <color theme="1"/>
        <rFont val="Calibri"/>
        <family val="2"/>
        <scheme val="minor"/>
      </rPr>
      <t xml:space="preserve"> tab.</t>
    </r>
  </si>
  <si>
    <r>
      <t xml:space="preserve">1. Go to the </t>
    </r>
    <r>
      <rPr>
        <b/>
        <sz val="11"/>
        <color theme="1"/>
        <rFont val="Calibri"/>
        <family val="2"/>
        <scheme val="minor"/>
      </rPr>
      <t>BUDGET</t>
    </r>
    <r>
      <rPr>
        <sz val="11"/>
        <color theme="1"/>
        <rFont val="Calibri"/>
        <family val="2"/>
        <scheme val="minor"/>
      </rPr>
      <t xml:space="preserve"> tab and assign all </t>
    </r>
    <r>
      <rPr>
        <b/>
        <sz val="11"/>
        <color theme="1"/>
        <rFont val="Calibri"/>
        <family val="2"/>
        <scheme val="minor"/>
      </rPr>
      <t>Direct Costs</t>
    </r>
    <r>
      <rPr>
        <sz val="11"/>
        <color theme="1"/>
        <rFont val="Calibri"/>
        <family val="2"/>
        <scheme val="minor"/>
      </rPr>
      <t xml:space="preserve"> according to the cost categories listed on the budget template. 2. Select the appropriate IDC rate from the drop-down menu and it will automatically calculate. If the IDC rate is not listed, got to IDC Rates Tab and add the rate.  Go back to the Budget page and select the new rate.</t>
    </r>
  </si>
  <si>
    <t>Insert Faculty/Staff Name</t>
  </si>
  <si>
    <t>Principal Investigator</t>
  </si>
  <si>
    <t>Co-Principal Investigator</t>
  </si>
  <si>
    <t>Other Senior Personnel</t>
  </si>
  <si>
    <t>Graduate Research Assistant (PhD)</t>
  </si>
  <si>
    <t>Graduate Research Assistant (Master)</t>
  </si>
  <si>
    <t>Undergraduate Research Assistant</t>
  </si>
  <si>
    <t>IDC ON CAMPUS ORG RESEARCH (new)</t>
  </si>
  <si>
    <t>IDC OFF CAMPUS ALL PROGRAMS</t>
  </si>
  <si>
    <t>IDC ON CAMPUS INSTRUCTION (new)</t>
  </si>
  <si>
    <t>IDC ON CAMPUS OTHER SPONSORED ACTIVITIES  (new)</t>
  </si>
  <si>
    <t>List each piece of equipment individually (as a single-unit item). Each item must cost more than $10,000 and have a lifespan exceeding one year.</t>
  </si>
  <si>
    <t>*SUB-AWARD(S) MTDC only the first $50K of each sub-award is charged IDC (autocalculated once you enter the totals for each subaward)</t>
  </si>
  <si>
    <t>sum of first $50K on each subaward (G4160)</t>
  </si>
  <si>
    <t>sum of &gt;$50K on each subaward (G4170)</t>
  </si>
  <si>
    <t>Fringe Rate</t>
  </si>
  <si>
    <t>Postdoctoral Researcher</t>
  </si>
  <si>
    <t>YEAR 6</t>
  </si>
  <si>
    <t>YEAR 7</t>
  </si>
  <si>
    <t>begins</t>
  </si>
  <si>
    <t>ends</t>
  </si>
  <si>
    <t>ORGANIZATIONAL UEI</t>
  </si>
  <si>
    <t>The University of Texas Rio Grande Valley</t>
  </si>
  <si>
    <t>Project Name:</t>
  </si>
  <si>
    <t>Principal Investigator:</t>
  </si>
  <si>
    <t>Fringe Benefit Rates</t>
  </si>
  <si>
    <t>Indirect Cost Rates</t>
  </si>
  <si>
    <t>Effort - Month Conversion Calculator</t>
  </si>
  <si>
    <t>Personnel Type</t>
  </si>
  <si>
    <t>Rate (%)</t>
  </si>
  <si>
    <t>Activity Type</t>
  </si>
  <si>
    <t>Faculty</t>
  </si>
  <si>
    <t>Organized Research</t>
  </si>
  <si>
    <t>% Effort</t>
  </si>
  <si>
    <t>Calendar</t>
  </si>
  <si>
    <t>Academic</t>
  </si>
  <si>
    <t>Summer</t>
  </si>
  <si>
    <t>Staff - Full Time</t>
  </si>
  <si>
    <t>Instruction</t>
  </si>
  <si>
    <t>Staff - Part Time</t>
  </si>
  <si>
    <t>Other Spon. Activities</t>
  </si>
  <si>
    <t>Students</t>
  </si>
  <si>
    <t>Off-Campus</t>
  </si>
  <si>
    <t>Undergraduate students may work up to 19 hours per week at $12–$16/hour based on tasks. Higher rates require approval.</t>
  </si>
  <si>
    <t>NIH Salary Cap – Effective January 11, 2026, the salary limitation for Executive Level II is $228,000.</t>
  </si>
  <si>
    <t>The annual minimum salary is $15,000 for master’s-level graduate students and $28,800 for doctoral-level students.</t>
  </si>
  <si>
    <t>Total S+DW+FB</t>
  </si>
  <si>
    <t>Salaries (S)</t>
  </si>
  <si>
    <t>Direct Wages (DW)</t>
  </si>
  <si>
    <t>Fringe Benefits (FB)</t>
  </si>
  <si>
    <t>Proposed Grant Budget for Salaries, Direct Wages, and Fringe Benefits</t>
  </si>
  <si>
    <t>Prime Sponsor:</t>
  </si>
  <si>
    <t>Applicant Role?</t>
  </si>
  <si>
    <r>
      <rPr>
        <b/>
        <sz val="9"/>
        <color theme="1"/>
        <rFont val="Helvetica"/>
      </rPr>
      <t>Note:</t>
    </r>
    <r>
      <rPr>
        <sz val="9"/>
        <color theme="1"/>
        <rFont val="Helvetica"/>
      </rPr>
      <t xml:space="preserve"> If UTRGV is a subrecipient, the </t>
    </r>
    <r>
      <rPr>
        <b/>
        <u/>
        <sz val="9"/>
        <color theme="1"/>
        <rFont val="Helvetica"/>
      </rPr>
      <t>Sponsor</t>
    </r>
    <r>
      <rPr>
        <b/>
        <sz val="9"/>
        <color theme="1"/>
        <rFont val="Helvetica"/>
      </rPr>
      <t xml:space="preserve"> </t>
    </r>
    <r>
      <rPr>
        <sz val="9"/>
        <color theme="1"/>
        <rFont val="Helvetica"/>
      </rPr>
      <t>field should list the lead institution. The</t>
    </r>
    <r>
      <rPr>
        <b/>
        <u/>
        <sz val="9"/>
        <color theme="1"/>
        <rFont val="Helvetica"/>
      </rPr>
      <t xml:space="preserve"> Prime Sponsor</t>
    </r>
    <r>
      <rPr>
        <sz val="9"/>
        <color theme="1"/>
        <rFont val="Helvetica"/>
      </rPr>
      <t xml:space="preserve"> field should identify the original source of funds.
</t>
    </r>
    <r>
      <rPr>
        <b/>
        <sz val="9"/>
        <color theme="1"/>
        <rFont val="Helvetica"/>
      </rPr>
      <t xml:space="preserve">Example: </t>
    </r>
    <r>
      <rPr>
        <sz val="9"/>
        <color theme="1"/>
        <rFont val="Helvetica"/>
      </rPr>
      <t>For an NSF application where TAMU is the lead institution, list TAMU as the Sponsor and NSF as the Prime Sponsor.</t>
    </r>
  </si>
  <si>
    <t>Co-PI / Co-Investigator(s):</t>
  </si>
  <si>
    <t>Project Period:</t>
  </si>
  <si>
    <t>NAME OF ORGANIZATION</t>
  </si>
  <si>
    <t xml:space="preserve">Office of Sponsored Programs
Budget Preparation Tool (Cover Page)                                                                                                                                          </t>
  </si>
  <si>
    <t>Proposed Grant Budget Worksheet for Sponsored Projects</t>
  </si>
  <si>
    <t>through</t>
  </si>
  <si>
    <t>Cumulative Budget</t>
  </si>
  <si>
    <t>Sections highlighted in tan are editable.</t>
  </si>
  <si>
    <t>L3ATVUT2KNK7</t>
  </si>
  <si>
    <t xml:space="preserve">Office of Sponsored Programs                                                                                                                                          </t>
  </si>
  <si>
    <t>ARGO SPI #:</t>
  </si>
  <si>
    <t>Personnel Name</t>
  </si>
  <si>
    <t>Compensation Type</t>
  </si>
  <si>
    <t>Budget Year</t>
  </si>
  <si>
    <t>Institutional Base Salary</t>
  </si>
  <si>
    <r>
      <t>Personnel Classification</t>
    </r>
    <r>
      <rPr>
        <b/>
        <i/>
        <sz val="10"/>
        <color rgb="FFC00000"/>
        <rFont val="Helvetica"/>
      </rPr>
      <t xml:space="preserve"> </t>
    </r>
    <r>
      <rPr>
        <i/>
        <u/>
        <sz val="10"/>
        <color rgb="FFC00000"/>
        <rFont val="Helvetica"/>
      </rPr>
      <t>(select one)</t>
    </r>
  </si>
  <si>
    <r>
      <t xml:space="preserve">Project Role </t>
    </r>
    <r>
      <rPr>
        <i/>
        <u/>
        <sz val="10"/>
        <color rgb="FFC00000"/>
        <rFont val="Helvetica"/>
      </rPr>
      <t>(select one)</t>
    </r>
  </si>
  <si>
    <t>Version 02.2026</t>
  </si>
  <si>
    <t>IDC AGENCY LIMITATION 30% OF TFFA (TDC)</t>
  </si>
  <si>
    <t>IDC AGENCY LIMITATION 10% OF TFFA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</si>
</sst>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0%"/>
    <numFmt numFmtId="167" formatCode="[$-409]mmmm\ d\,\ yyyy;@"/>
    <numFmt numFmtId="168" formatCode="[$-409]mmmmm\-yy;@"/>
    <numFmt numFmtId="169" formatCode="0.0000%"/>
  </numFmts>
  <fonts count="72">
    <font>
      <sz val="11"/>
      <color theme="1"/>
      <name val="Calibri"/>
      <family val="2"/>
      <scheme val="minor"/>
    </font>
    <font>
      <b/>
      <sz val="11"/>
      <color theme="1"/>
      <name val="Calibri"/>
      <family val="2"/>
      <scheme val="minor"/>
    </font>
    <font>
      <u/>
      <sz val="11"/>
      <color theme="10"/>
      <name val="Calibri"/>
      <family val="2"/>
      <scheme val="minor"/>
    </font>
    <font>
      <sz val="9"/>
      <name val="Arial"/>
      <family val="2"/>
    </font>
    <font>
      <sz val="9"/>
      <color indexed="20"/>
      <name val="Arial"/>
      <family val="2"/>
    </font>
    <font>
      <b/>
      <sz val="9"/>
      <color indexed="10"/>
      <name val="Arial"/>
      <family val="2"/>
    </font>
    <font>
      <sz val="11"/>
      <color theme="0"/>
      <name val="Calibri"/>
      <family val="2"/>
      <scheme val="minor"/>
    </font>
    <font>
      <sz val="11"/>
      <color theme="1"/>
      <name val="Calibri"/>
      <family val="2"/>
      <scheme val="minor"/>
    </font>
    <font>
      <sz val="10"/>
      <name val="Calibri"/>
      <family val="2"/>
      <scheme val="minor"/>
    </font>
    <font>
      <b/>
      <sz val="11"/>
      <color theme="0"/>
      <name val="Calibri"/>
      <family val="2"/>
      <scheme val="minor"/>
    </font>
    <font>
      <sz val="8"/>
      <name val="Calibri"/>
      <family val="2"/>
      <scheme val="minor"/>
    </font>
    <font>
      <b/>
      <sz val="12"/>
      <color theme="1"/>
      <name val="Calibri"/>
      <family val="2"/>
      <scheme val="minor"/>
    </font>
    <font>
      <sz val="11"/>
      <name val="Calibri"/>
      <family val="2"/>
      <scheme val="minor"/>
    </font>
    <font>
      <b/>
      <sz val="10"/>
      <color theme="1"/>
      <name val="Calibri"/>
      <family val="2"/>
      <scheme val="minor"/>
    </font>
    <font>
      <b/>
      <sz val="14"/>
      <color rgb="FFFF0000"/>
      <name val="Calibri"/>
      <family val="2"/>
      <scheme val="minor"/>
    </font>
    <font>
      <u/>
      <sz val="9"/>
      <color indexed="20"/>
      <name val="Arial"/>
      <family val="2"/>
    </font>
    <font>
      <b/>
      <sz val="9"/>
      <name val="Arial"/>
      <family val="2"/>
    </font>
    <font>
      <sz val="9"/>
      <name val="Times New Roman"/>
      <family val="1"/>
    </font>
    <font>
      <b/>
      <sz val="12"/>
      <color indexed="10"/>
      <name val="Arial"/>
      <family val="2"/>
    </font>
    <font>
      <u/>
      <sz val="12"/>
      <color indexed="12"/>
      <name val="Arial"/>
      <family val="2"/>
    </font>
    <font>
      <i/>
      <sz val="11"/>
      <color theme="1"/>
      <name val="Calibri"/>
      <family val="2"/>
      <scheme val="minor"/>
    </font>
    <font>
      <sz val="9"/>
      <color indexed="81"/>
      <name val="Tahoma"/>
      <family val="2"/>
    </font>
    <font>
      <b/>
      <sz val="9"/>
      <color indexed="81"/>
      <name val="Tahoma"/>
      <family val="2"/>
    </font>
    <font>
      <sz val="10"/>
      <color rgb="FF3F3F76"/>
      <name val="Helvetica"/>
      <family val="2"/>
    </font>
    <font>
      <b/>
      <sz val="11"/>
      <name val="Calibri"/>
      <family val="2"/>
      <scheme val="minor"/>
    </font>
    <font>
      <sz val="10"/>
      <name val="Arial"/>
      <family val="2"/>
    </font>
    <font>
      <b/>
      <sz val="11"/>
      <color rgb="FFFA7D00"/>
      <name val="Calibri"/>
      <family val="2"/>
      <scheme val="minor"/>
    </font>
    <font>
      <b/>
      <sz val="16"/>
      <color theme="0"/>
      <name val="Helvetoc"/>
    </font>
    <font>
      <sz val="16"/>
      <name val="Helvetoc"/>
    </font>
    <font>
      <sz val="11"/>
      <color theme="1"/>
      <name val="Helvetoc"/>
    </font>
    <font>
      <b/>
      <sz val="12"/>
      <name val="Helvetoc"/>
    </font>
    <font>
      <sz val="12"/>
      <name val="Helvetoc"/>
    </font>
    <font>
      <b/>
      <sz val="11"/>
      <color theme="1"/>
      <name val="Helvetoc"/>
    </font>
    <font>
      <b/>
      <sz val="10"/>
      <color rgb="FF000000"/>
      <name val="Helvetoc"/>
    </font>
    <font>
      <sz val="10"/>
      <color rgb="FF000000"/>
      <name val="Helvetoc"/>
    </font>
    <font>
      <sz val="11"/>
      <color rgb="FF000000"/>
      <name val="Helvetoc"/>
    </font>
    <font>
      <b/>
      <i/>
      <sz val="8"/>
      <color theme="1"/>
      <name val="Helvetoc"/>
    </font>
    <font>
      <b/>
      <sz val="10"/>
      <color theme="0"/>
      <name val="Helvetoc"/>
    </font>
    <font>
      <b/>
      <sz val="8"/>
      <color rgb="FF000000"/>
      <name val="Helvetoc"/>
    </font>
    <font>
      <b/>
      <sz val="8"/>
      <name val="Helvetoc"/>
    </font>
    <font>
      <sz val="10"/>
      <name val="Helvetoc"/>
    </font>
    <font>
      <b/>
      <sz val="16"/>
      <color indexed="9"/>
      <name val="Helvetica"/>
    </font>
    <font>
      <sz val="11"/>
      <color theme="1"/>
      <name val="Helvetica"/>
    </font>
    <font>
      <b/>
      <i/>
      <sz val="11"/>
      <name val="Helvetica"/>
    </font>
    <font>
      <sz val="10"/>
      <color theme="1"/>
      <name val="Helvetica"/>
    </font>
    <font>
      <sz val="9"/>
      <color theme="1"/>
      <name val="Helvetica"/>
    </font>
    <font>
      <sz val="8"/>
      <color theme="1"/>
      <name val="Helvetica"/>
    </font>
    <font>
      <b/>
      <sz val="9"/>
      <color theme="1"/>
      <name val="Helvetica"/>
    </font>
    <font>
      <b/>
      <u/>
      <sz val="9"/>
      <color theme="1"/>
      <name val="Helvetica"/>
    </font>
    <font>
      <b/>
      <sz val="10"/>
      <name val="Helvetica"/>
    </font>
    <font>
      <b/>
      <i/>
      <u/>
      <sz val="11"/>
      <name val="Calibri"/>
      <family val="2"/>
      <scheme val="minor"/>
    </font>
    <font>
      <b/>
      <i/>
      <sz val="11"/>
      <name val="Calibri"/>
      <family val="2"/>
      <scheme val="minor"/>
    </font>
    <font>
      <b/>
      <sz val="12"/>
      <color theme="1"/>
      <name val="Helveetica"/>
    </font>
    <font>
      <sz val="12"/>
      <color theme="1"/>
      <name val="Helveetica"/>
    </font>
    <font>
      <b/>
      <sz val="9"/>
      <color theme="1"/>
      <name val="Helveetica"/>
    </font>
    <font>
      <b/>
      <sz val="12"/>
      <color theme="0"/>
      <name val="Helveetica"/>
    </font>
    <font>
      <b/>
      <sz val="16"/>
      <color indexed="9"/>
      <name val="Helveetica"/>
    </font>
    <font>
      <b/>
      <i/>
      <sz val="12"/>
      <color theme="1"/>
      <name val="Helveetica"/>
    </font>
    <font>
      <b/>
      <sz val="12"/>
      <name val="Helvetica"/>
    </font>
    <font>
      <sz val="12"/>
      <name val="Helvetica"/>
    </font>
    <font>
      <sz val="12"/>
      <color theme="1"/>
      <name val="Helvetica"/>
    </font>
    <font>
      <b/>
      <i/>
      <sz val="12"/>
      <name val="Helvetica"/>
    </font>
    <font>
      <sz val="10"/>
      <name val="Helvetica"/>
    </font>
    <font>
      <sz val="8"/>
      <name val="Helvetoc"/>
    </font>
    <font>
      <b/>
      <i/>
      <sz val="10"/>
      <color rgb="FFC00000"/>
      <name val="Helvetica"/>
    </font>
    <font>
      <i/>
      <u/>
      <sz val="10"/>
      <color rgb="FFC00000"/>
      <name val="Helvetica"/>
    </font>
    <font>
      <b/>
      <sz val="10"/>
      <color theme="0"/>
      <name val="Helvetica"/>
    </font>
    <font>
      <u/>
      <sz val="10"/>
      <color theme="10"/>
      <name val="Helvetica"/>
    </font>
    <font>
      <b/>
      <u/>
      <sz val="10"/>
      <color theme="10"/>
      <name val="Helvetica"/>
    </font>
    <font>
      <b/>
      <i/>
      <sz val="8"/>
      <color indexed="9"/>
      <name val="Helvetica"/>
    </font>
    <font>
      <u/>
      <sz val="10"/>
      <color theme="10"/>
      <name val="Helvet"/>
    </font>
    <font>
      <u/>
      <sz val="10"/>
      <color theme="10"/>
      <name val="Helve"/>
    </font>
  </fonts>
  <fills count="45">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theme="5" tint="0.79998168889431442"/>
        <bgColor indexed="64"/>
      </patternFill>
    </fill>
    <fill>
      <patternFill patternType="solid">
        <fgColor theme="2"/>
        <bgColor indexed="64"/>
      </patternFill>
    </fill>
    <fill>
      <patternFill patternType="solid">
        <fgColor theme="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rgb="FFFFCC99"/>
      </patternFill>
    </fill>
    <fill>
      <patternFill patternType="solid">
        <fgColor theme="1"/>
        <bgColor indexed="64"/>
      </patternFill>
    </fill>
    <fill>
      <patternFill patternType="solid">
        <fgColor rgb="FF66FFCC"/>
        <bgColor indexed="64"/>
      </patternFill>
    </fill>
    <fill>
      <patternFill patternType="solid">
        <fgColor rgb="FFF2F2F2"/>
      </patternFill>
    </fill>
    <fill>
      <patternFill patternType="solid">
        <fgColor rgb="FFEAEAEA"/>
        <bgColor indexed="64"/>
      </patternFill>
    </fill>
    <fill>
      <patternFill patternType="solid">
        <fgColor rgb="FF5898B7"/>
        <bgColor indexed="64"/>
      </patternFill>
    </fill>
    <fill>
      <patternFill patternType="solid">
        <fgColor rgb="FF9DCEDA"/>
        <bgColor indexed="64"/>
      </patternFill>
    </fill>
    <fill>
      <patternFill patternType="solid">
        <fgColor rgb="FFE8D2B2"/>
        <bgColor indexed="64"/>
      </patternFill>
    </fill>
    <fill>
      <patternFill patternType="solid">
        <fgColor rgb="FFECECDF"/>
        <bgColor indexed="64"/>
      </patternFill>
    </fill>
    <fill>
      <patternFill patternType="solid">
        <fgColor rgb="FF5898B7"/>
        <bgColor indexed="31"/>
      </patternFill>
    </fill>
    <fill>
      <patternFill patternType="solid">
        <fgColor rgb="FF9DCEDA"/>
        <bgColor indexed="31"/>
      </patternFill>
    </fill>
    <fill>
      <patternFill patternType="solid">
        <fgColor rgb="FFECECDF"/>
        <bgColor indexed="31"/>
      </patternFill>
    </fill>
    <fill>
      <patternFill patternType="solid">
        <fgColor rgb="FFD4E4EC"/>
        <bgColor indexed="31"/>
      </patternFill>
    </fill>
    <fill>
      <patternFill patternType="solid">
        <fgColor rgb="FFCBDEA4"/>
        <bgColor indexed="31"/>
      </patternFill>
    </fill>
    <fill>
      <patternFill patternType="solid">
        <fgColor rgb="FF91B461"/>
        <bgColor indexed="31"/>
      </patternFill>
    </fill>
    <fill>
      <patternFill patternType="solid">
        <fgColor theme="0" tint="-0.14999847407452621"/>
        <bgColor indexed="31"/>
      </patternFill>
    </fill>
    <fill>
      <patternFill patternType="solid">
        <fgColor rgb="FFD4E4EC"/>
        <bgColor indexed="64"/>
      </patternFill>
    </fill>
    <fill>
      <patternFill patternType="solid">
        <fgColor rgb="FFF9F3EB"/>
        <bgColor indexed="64"/>
      </patternFill>
    </fill>
    <fill>
      <patternFill patternType="solid">
        <fgColor rgb="FFCBDEA4"/>
        <bgColor indexed="64"/>
      </patternFill>
    </fill>
    <fill>
      <patternFill patternType="solid">
        <fgColor rgb="FFF1E2CF"/>
        <bgColor indexed="64"/>
      </patternFill>
    </fill>
    <fill>
      <patternFill patternType="solid">
        <fgColor rgb="FFE9F0E0"/>
        <bgColor indexed="64"/>
      </patternFill>
    </fill>
    <fill>
      <patternFill patternType="solid">
        <fgColor rgb="FFB1CEDD"/>
        <bgColor indexed="64"/>
      </patternFill>
    </fill>
    <fill>
      <patternFill patternType="solid">
        <fgColor rgb="FFE2EDF2"/>
        <bgColor indexed="64"/>
      </patternFill>
    </fill>
    <fill>
      <patternFill patternType="solid">
        <fgColor rgb="FFADCCDB"/>
        <bgColor indexed="64"/>
      </patternFill>
    </fill>
    <fill>
      <patternFill patternType="solid">
        <fgColor rgb="FFF1F7F9"/>
        <bgColor indexed="64"/>
      </patternFill>
    </fill>
    <fill>
      <patternFill patternType="solid">
        <fgColor theme="9" tint="0.79998168889431442"/>
        <bgColor indexed="64"/>
      </patternFill>
    </fill>
    <fill>
      <patternFill patternType="solid">
        <fgColor rgb="FF91B46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59999389629810485"/>
        <bgColor indexed="64"/>
      </patternFill>
    </fill>
  </fills>
  <borders count="5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auto="1"/>
      </top>
      <bottom style="medium">
        <color indexed="64"/>
      </bottom>
      <diagonal/>
    </border>
    <border>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5898B7"/>
      </left>
      <right style="medium">
        <color rgb="FF5898B7"/>
      </right>
      <top style="medium">
        <color rgb="FF5898B7"/>
      </top>
      <bottom style="medium">
        <color rgb="FF5898B7"/>
      </bottom>
      <diagonal/>
    </border>
    <border>
      <left style="medium">
        <color indexed="64"/>
      </left>
      <right/>
      <top style="thin">
        <color indexed="64"/>
      </top>
      <bottom/>
      <diagonal/>
    </border>
  </borders>
  <cellStyleXfs count="11">
    <xf numFmtId="0" fontId="0" fillId="0" borderId="0"/>
    <xf numFmtId="0" fontId="2"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3" fillId="14" borderId="35" applyNumberFormat="0" applyAlignment="0" applyProtection="0"/>
    <xf numFmtId="0" fontId="26" fillId="17" borderId="35" applyNumberFormat="0" applyAlignment="0" applyProtection="0"/>
    <xf numFmtId="43" fontId="25" fillId="0" borderId="0" applyFont="0" applyFill="0" applyBorder="0" applyAlignment="0" applyProtection="0"/>
    <xf numFmtId="0" fontId="25" fillId="0" borderId="0"/>
    <xf numFmtId="0" fontId="25" fillId="0" borderId="0"/>
    <xf numFmtId="0" fontId="25" fillId="0" borderId="0"/>
  </cellStyleXfs>
  <cellXfs count="307">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2" fontId="3" fillId="0" borderId="0" xfId="0" applyNumberFormat="1" applyFont="1"/>
    <xf numFmtId="0" fontId="5" fillId="0" borderId="0" xfId="0" applyFont="1"/>
    <xf numFmtId="2" fontId="5" fillId="0" borderId="0" xfId="0" applyNumberFormat="1" applyFont="1"/>
    <xf numFmtId="0" fontId="0" fillId="0" borderId="8" xfId="0" applyBorder="1"/>
    <xf numFmtId="0" fontId="2" fillId="0" borderId="0" xfId="1"/>
    <xf numFmtId="0" fontId="1" fillId="4" borderId="0" xfId="0" applyFont="1" applyFill="1" applyAlignment="1">
      <alignment horizontal="center"/>
    </xf>
    <xf numFmtId="0" fontId="1" fillId="4" borderId="0" xfId="0" applyFont="1" applyFill="1" applyAlignment="1">
      <alignment horizontal="center" vertical="center"/>
    </xf>
    <xf numFmtId="0" fontId="0" fillId="8" borderId="0" xfId="0" applyFill="1" applyAlignment="1">
      <alignment horizontal="left"/>
    </xf>
    <xf numFmtId="9" fontId="0" fillId="8" borderId="0" xfId="4" applyFont="1" applyFill="1" applyAlignment="1">
      <alignment horizontal="center" vertical="center"/>
    </xf>
    <xf numFmtId="9" fontId="0" fillId="0" borderId="0" xfId="4" applyFont="1" applyAlignment="1">
      <alignment horizontal="center" vertical="center"/>
    </xf>
    <xf numFmtId="165" fontId="0" fillId="8" borderId="0" xfId="4" applyNumberFormat="1" applyFont="1" applyFill="1" applyAlignment="1">
      <alignment horizontal="center" vertical="center"/>
    </xf>
    <xf numFmtId="0" fontId="4" fillId="0" borderId="0" xfId="0" applyFont="1"/>
    <xf numFmtId="0" fontId="4" fillId="2" borderId="0" xfId="0" applyFont="1" applyFill="1" applyAlignment="1">
      <alignment horizontal="center"/>
    </xf>
    <xf numFmtId="0" fontId="3" fillId="2" borderId="0" xfId="0" applyFont="1" applyFill="1"/>
    <xf numFmtId="0" fontId="4" fillId="2" borderId="0" xfId="0" applyFont="1" applyFill="1"/>
    <xf numFmtId="0" fontId="15" fillId="2" borderId="0" xfId="0" applyFont="1" applyFill="1"/>
    <xf numFmtId="0" fontId="4" fillId="2" borderId="0" xfId="0" applyFont="1" applyFill="1" applyAlignment="1">
      <alignment horizontal="right"/>
    </xf>
    <xf numFmtId="0" fontId="3" fillId="0" borderId="1" xfId="0" applyFont="1" applyBorder="1"/>
    <xf numFmtId="0" fontId="16" fillId="3" borderId="2" xfId="0" applyFont="1" applyFill="1" applyBorder="1"/>
    <xf numFmtId="2" fontId="16" fillId="3" borderId="2" xfId="0" applyNumberFormat="1" applyFont="1" applyFill="1" applyBorder="1"/>
    <xf numFmtId="2" fontId="16" fillId="3" borderId="0" xfId="0" applyNumberFormat="1" applyFont="1" applyFill="1"/>
    <xf numFmtId="1" fontId="16" fillId="3" borderId="0" xfId="0" applyNumberFormat="1" applyFont="1" applyFill="1"/>
    <xf numFmtId="2" fontId="16" fillId="0" borderId="0" xfId="0" applyNumberFormat="1" applyFont="1"/>
    <xf numFmtId="0" fontId="16" fillId="0" borderId="0" xfId="0" applyFont="1"/>
    <xf numFmtId="2" fontId="16" fillId="3" borderId="2" xfId="0" applyNumberFormat="1" applyFont="1" applyFill="1" applyBorder="1" applyAlignment="1">
      <alignment horizontal="right"/>
    </xf>
    <xf numFmtId="2" fontId="16" fillId="3" borderId="2" xfId="0" applyNumberFormat="1" applyFont="1" applyFill="1" applyBorder="1" applyAlignment="1">
      <alignment horizontal="center"/>
    </xf>
    <xf numFmtId="0" fontId="3" fillId="3" borderId="3" xfId="0" applyFont="1" applyFill="1" applyBorder="1"/>
    <xf numFmtId="2" fontId="3" fillId="3" borderId="3" xfId="0" applyNumberFormat="1" applyFont="1" applyFill="1" applyBorder="1"/>
    <xf numFmtId="2" fontId="16" fillId="3" borderId="3" xfId="0" applyNumberFormat="1" applyFont="1" applyFill="1" applyBorder="1"/>
    <xf numFmtId="0" fontId="3" fillId="0" borderId="3" xfId="0" applyFont="1" applyBorder="1"/>
    <xf numFmtId="0" fontId="17" fillId="0" borderId="0" xfId="0" applyFont="1"/>
    <xf numFmtId="0" fontId="17" fillId="0" borderId="0" xfId="0" applyFont="1" applyAlignment="1">
      <alignment horizontal="right" vertical="center"/>
    </xf>
    <xf numFmtId="0" fontId="17" fillId="0" borderId="0" xfId="0" applyFont="1" applyAlignment="1">
      <alignment horizontal="left" indent="8"/>
    </xf>
    <xf numFmtId="2" fontId="0" fillId="0" borderId="0" xfId="0" applyNumberFormat="1"/>
    <xf numFmtId="0" fontId="18" fillId="0" borderId="0" xfId="0" applyFont="1"/>
    <xf numFmtId="0" fontId="19" fillId="0" borderId="0" xfId="1" applyFont="1" applyAlignment="1" applyProtection="1"/>
    <xf numFmtId="0" fontId="5" fillId="13" borderId="0" xfId="0" applyFont="1" applyFill="1"/>
    <xf numFmtId="2" fontId="5" fillId="13" borderId="0" xfId="0" applyNumberFormat="1" applyFont="1" applyFill="1"/>
    <xf numFmtId="0" fontId="0" fillId="0" borderId="8" xfId="0" applyBorder="1" applyProtection="1">
      <protection locked="0"/>
    </xf>
    <xf numFmtId="0" fontId="0" fillId="0" borderId="19" xfId="0" applyBorder="1" applyProtection="1">
      <protection locked="0"/>
    </xf>
    <xf numFmtId="0" fontId="0" fillId="0" borderId="9" xfId="0" applyBorder="1" applyProtection="1">
      <protection locked="0"/>
    </xf>
    <xf numFmtId="42" fontId="0" fillId="0" borderId="8" xfId="2" applyNumberFormat="1" applyFont="1" applyBorder="1" applyProtection="1">
      <protection locked="0"/>
    </xf>
    <xf numFmtId="42" fontId="0" fillId="0" borderId="19" xfId="2" applyNumberFormat="1" applyFont="1" applyBorder="1" applyProtection="1">
      <protection locked="0"/>
    </xf>
    <xf numFmtId="42" fontId="0" fillId="0" borderId="9" xfId="2" applyNumberFormat="1" applyFont="1" applyBorder="1" applyProtection="1">
      <protection locked="0"/>
    </xf>
    <xf numFmtId="42" fontId="12" fillId="0" borderId="8" xfId="2" applyNumberFormat="1" applyFont="1" applyBorder="1" applyProtection="1"/>
    <xf numFmtId="42" fontId="0" fillId="5" borderId="19" xfId="2" applyNumberFormat="1" applyFont="1" applyFill="1" applyBorder="1" applyProtection="1"/>
    <xf numFmtId="42" fontId="0" fillId="5" borderId="8" xfId="2" applyNumberFormat="1" applyFont="1" applyFill="1" applyBorder="1" applyProtection="1">
      <protection hidden="1"/>
    </xf>
    <xf numFmtId="42" fontId="0" fillId="5" borderId="9" xfId="2" applyNumberFormat="1" applyFont="1" applyFill="1" applyBorder="1" applyProtection="1">
      <protection hidden="1"/>
    </xf>
    <xf numFmtId="42" fontId="0" fillId="5" borderId="8" xfId="0" applyNumberFormat="1" applyFill="1" applyBorder="1" applyProtection="1">
      <protection hidden="1"/>
    </xf>
    <xf numFmtId="42" fontId="0" fillId="0" borderId="0" xfId="0" applyNumberFormat="1"/>
    <xf numFmtId="42" fontId="0" fillId="5" borderId="21" xfId="0" applyNumberFormat="1" applyFill="1" applyBorder="1" applyProtection="1">
      <protection hidden="1"/>
    </xf>
    <xf numFmtId="0" fontId="24" fillId="0" borderId="36" xfId="0" applyFont="1" applyBorder="1" applyAlignment="1">
      <alignment horizontal="right"/>
    </xf>
    <xf numFmtId="0" fontId="14" fillId="0" borderId="0" xfId="0" applyFont="1" applyAlignment="1">
      <alignment vertical="center" wrapText="1"/>
    </xf>
    <xf numFmtId="42" fontId="0" fillId="5" borderId="8" xfId="2" applyNumberFormat="1" applyFont="1" applyFill="1" applyBorder="1" applyProtection="1"/>
    <xf numFmtId="42" fontId="0" fillId="5" borderId="9" xfId="2" applyNumberFormat="1" applyFont="1" applyFill="1" applyBorder="1" applyProtection="1"/>
    <xf numFmtId="42" fontId="0" fillId="5" borderId="8" xfId="0" applyNumberFormat="1" applyFill="1" applyBorder="1"/>
    <xf numFmtId="42" fontId="0" fillId="5" borderId="21" xfId="0" applyNumberFormat="1" applyFill="1" applyBorder="1"/>
    <xf numFmtId="0" fontId="0" fillId="16" borderId="42" xfId="0" applyFill="1" applyBorder="1" applyAlignment="1">
      <alignment horizontal="left"/>
    </xf>
    <xf numFmtId="9" fontId="0" fillId="16" borderId="29" xfId="4" applyFont="1" applyFill="1" applyBorder="1" applyAlignment="1">
      <alignment horizontal="center" vertical="center"/>
    </xf>
    <xf numFmtId="0" fontId="0" fillId="16" borderId="43" xfId="0" applyFill="1" applyBorder="1" applyAlignment="1">
      <alignment horizontal="left"/>
    </xf>
    <xf numFmtId="9" fontId="0" fillId="16" borderId="28" xfId="4" applyFont="1" applyFill="1" applyBorder="1" applyAlignment="1">
      <alignment horizontal="center" vertical="center"/>
    </xf>
    <xf numFmtId="0" fontId="0" fillId="16" borderId="30" xfId="0" applyFill="1" applyBorder="1" applyAlignment="1">
      <alignment horizontal="left"/>
    </xf>
    <xf numFmtId="9" fontId="0" fillId="16" borderId="31" xfId="4" applyFont="1" applyFill="1" applyBorder="1" applyAlignment="1">
      <alignment horizontal="center" vertical="center"/>
    </xf>
    <xf numFmtId="0" fontId="28" fillId="0" borderId="0" xfId="0" applyFont="1" applyProtection="1">
      <protection locked="0"/>
    </xf>
    <xf numFmtId="0" fontId="29" fillId="0" borderId="0" xfId="0" applyFont="1" applyProtection="1">
      <protection locked="0"/>
    </xf>
    <xf numFmtId="0" fontId="31" fillId="0" borderId="0" xfId="0" applyFont="1" applyProtection="1">
      <protection locked="0"/>
    </xf>
    <xf numFmtId="0" fontId="35" fillId="0" borderId="44" xfId="4" applyNumberFormat="1" applyFont="1" applyBorder="1" applyAlignment="1" applyProtection="1">
      <alignment horizontal="center" vertical="center"/>
      <protection locked="0"/>
    </xf>
    <xf numFmtId="2" fontId="35" fillId="18" borderId="44" xfId="4" applyNumberFormat="1" applyFont="1" applyFill="1" applyBorder="1" applyAlignment="1" applyProtection="1">
      <alignment horizontal="center" vertical="center"/>
    </xf>
    <xf numFmtId="2" fontId="35" fillId="18" borderId="50" xfId="4" applyNumberFormat="1" applyFont="1" applyFill="1" applyBorder="1" applyAlignment="1" applyProtection="1">
      <alignment horizontal="center" vertical="center"/>
    </xf>
    <xf numFmtId="0" fontId="36" fillId="30" borderId="44" xfId="0" applyFont="1" applyFill="1" applyBorder="1" applyAlignment="1">
      <alignment horizontal="right"/>
    </xf>
    <xf numFmtId="42" fontId="40" fillId="29" borderId="8" xfId="0" applyNumberFormat="1" applyFont="1" applyFill="1" applyBorder="1" applyAlignment="1">
      <alignment horizontal="center"/>
    </xf>
    <xf numFmtId="166" fontId="40" fillId="29" borderId="8" xfId="4" applyNumberFormat="1" applyFont="1" applyFill="1" applyBorder="1" applyAlignment="1">
      <alignment horizontal="center"/>
    </xf>
    <xf numFmtId="42" fontId="37" fillId="23" borderId="8" xfId="0" applyNumberFormat="1" applyFont="1" applyFill="1" applyBorder="1" applyAlignment="1">
      <alignment horizontal="center"/>
    </xf>
    <xf numFmtId="0" fontId="42" fillId="0" borderId="0" xfId="0" applyFont="1"/>
    <xf numFmtId="0" fontId="27" fillId="0" borderId="0" xfId="0" applyFont="1" applyAlignment="1" applyProtection="1">
      <alignment vertical="center"/>
      <protection locked="0"/>
    </xf>
    <xf numFmtId="0" fontId="30" fillId="0" borderId="0" xfId="0" applyFont="1" applyAlignment="1" applyProtection="1">
      <alignment vertical="center"/>
      <protection locked="0"/>
    </xf>
    <xf numFmtId="42" fontId="0" fillId="32" borderId="8" xfId="0" applyNumberFormat="1" applyFill="1" applyBorder="1" applyAlignment="1">
      <alignment horizontal="center" vertical="center" wrapText="1"/>
    </xf>
    <xf numFmtId="42" fontId="0" fillId="32" borderId="12" xfId="0" applyNumberFormat="1" applyFill="1" applyBorder="1" applyAlignment="1">
      <alignment horizontal="center" vertical="center" wrapText="1"/>
    </xf>
    <xf numFmtId="0" fontId="0" fillId="32" borderId="1" xfId="0" applyFill="1" applyBorder="1" applyAlignment="1">
      <alignment horizontal="left"/>
    </xf>
    <xf numFmtId="42" fontId="0" fillId="32" borderId="9" xfId="0" applyNumberFormat="1" applyFill="1" applyBorder="1" applyAlignment="1">
      <alignment horizontal="center"/>
    </xf>
    <xf numFmtId="42" fontId="0" fillId="32" borderId="10" xfId="0" applyNumberFormat="1" applyFill="1" applyBorder="1" applyAlignment="1">
      <alignment horizontal="center"/>
    </xf>
    <xf numFmtId="0" fontId="0" fillId="32" borderId="44" xfId="0" applyFill="1" applyBorder="1" applyAlignment="1">
      <alignment horizontal="left"/>
    </xf>
    <xf numFmtId="42" fontId="0" fillId="33" borderId="8" xfId="0" applyNumberFormat="1" applyFill="1" applyBorder="1" applyProtection="1">
      <protection locked="0"/>
    </xf>
    <xf numFmtId="42" fontId="0" fillId="34" borderId="8" xfId="0" applyNumberFormat="1" applyFill="1" applyBorder="1" applyProtection="1">
      <protection locked="0"/>
    </xf>
    <xf numFmtId="42" fontId="0" fillId="36" borderId="26" xfId="0" applyNumberFormat="1" applyFill="1" applyBorder="1" applyProtection="1">
      <protection hidden="1"/>
    </xf>
    <xf numFmtId="42" fontId="0" fillId="36" borderId="8" xfId="2" applyNumberFormat="1" applyFont="1" applyFill="1" applyBorder="1" applyProtection="1">
      <protection hidden="1"/>
    </xf>
    <xf numFmtId="42" fontId="0" fillId="36" borderId="12" xfId="2" applyNumberFormat="1" applyFont="1" applyFill="1" applyBorder="1" applyProtection="1"/>
    <xf numFmtId="0" fontId="0" fillId="32" borderId="49" xfId="0" applyFill="1" applyBorder="1" applyAlignment="1">
      <alignment horizontal="left" vertical="center" wrapText="1"/>
    </xf>
    <xf numFmtId="0" fontId="53" fillId="0" borderId="0" xfId="0" applyFont="1"/>
    <xf numFmtId="0" fontId="52" fillId="32" borderId="44" xfId="0" applyFont="1" applyFill="1" applyBorder="1"/>
    <xf numFmtId="0" fontId="52" fillId="34" borderId="44" xfId="0" applyFont="1" applyFill="1" applyBorder="1"/>
    <xf numFmtId="0" fontId="52" fillId="33" borderId="44" xfId="0" applyFont="1" applyFill="1" applyBorder="1"/>
    <xf numFmtId="0" fontId="53" fillId="9" borderId="44" xfId="0" applyFont="1" applyFill="1" applyBorder="1" applyAlignment="1">
      <alignment horizontal="center" vertical="center"/>
    </xf>
    <xf numFmtId="42" fontId="53" fillId="9" borderId="44" xfId="2" applyNumberFormat="1" applyFont="1" applyFill="1" applyBorder="1" applyProtection="1">
      <protection hidden="1"/>
    </xf>
    <xf numFmtId="42" fontId="52" fillId="9" borderId="44" xfId="3" applyNumberFormat="1" applyFont="1" applyFill="1" applyBorder="1" applyProtection="1">
      <protection hidden="1"/>
    </xf>
    <xf numFmtId="14" fontId="53" fillId="9" borderId="44" xfId="0" applyNumberFormat="1" applyFont="1" applyFill="1" applyBorder="1" applyAlignment="1">
      <alignment horizontal="center" vertical="center"/>
    </xf>
    <xf numFmtId="0" fontId="49" fillId="0" borderId="45" xfId="0" applyFont="1" applyBorder="1" applyAlignment="1">
      <alignment vertical="center"/>
    </xf>
    <xf numFmtId="0" fontId="32" fillId="30" borderId="43" xfId="0" applyFont="1" applyFill="1" applyBorder="1" applyAlignment="1">
      <alignment horizontal="center"/>
    </xf>
    <xf numFmtId="0" fontId="32" fillId="30" borderId="0" xfId="0" applyFont="1" applyFill="1" applyAlignment="1">
      <alignment horizontal="center"/>
    </xf>
    <xf numFmtId="0" fontId="32" fillId="30" borderId="28" xfId="0" applyFont="1" applyFill="1" applyBorder="1" applyAlignment="1">
      <alignment horizontal="center"/>
    </xf>
    <xf numFmtId="0" fontId="32" fillId="30" borderId="30" xfId="0" applyFont="1" applyFill="1" applyBorder="1" applyAlignment="1">
      <alignment horizontal="center"/>
    </xf>
    <xf numFmtId="0" fontId="32" fillId="30" borderId="1" xfId="0" applyFont="1" applyFill="1" applyBorder="1" applyAlignment="1">
      <alignment horizontal="center"/>
    </xf>
    <xf numFmtId="0" fontId="32" fillId="30" borderId="31" xfId="0" applyFont="1" applyFill="1" applyBorder="1" applyAlignment="1">
      <alignment horizontal="center"/>
    </xf>
    <xf numFmtId="0" fontId="53" fillId="39" borderId="47" xfId="0" applyFont="1" applyFill="1" applyBorder="1"/>
    <xf numFmtId="0" fontId="53" fillId="39" borderId="0" xfId="0" applyFont="1" applyFill="1"/>
    <xf numFmtId="0" fontId="52" fillId="39" borderId="0" xfId="0" applyFont="1" applyFill="1"/>
    <xf numFmtId="42" fontId="52" fillId="39" borderId="28" xfId="0" applyNumberFormat="1" applyFont="1" applyFill="1" applyBorder="1" applyProtection="1">
      <protection hidden="1"/>
    </xf>
    <xf numFmtId="42" fontId="52" fillId="39" borderId="0" xfId="0" applyNumberFormat="1" applyFont="1" applyFill="1" applyProtection="1">
      <protection hidden="1"/>
    </xf>
    <xf numFmtId="42" fontId="53" fillId="39" borderId="0" xfId="0" applyNumberFormat="1" applyFont="1" applyFill="1" applyProtection="1">
      <protection hidden="1"/>
    </xf>
    <xf numFmtId="42" fontId="53" fillId="39" borderId="47" xfId="0" applyNumberFormat="1" applyFont="1" applyFill="1" applyBorder="1" applyProtection="1">
      <protection hidden="1"/>
    </xf>
    <xf numFmtId="0" fontId="53" fillId="39" borderId="46" xfId="0" applyFont="1" applyFill="1" applyBorder="1"/>
    <xf numFmtId="0" fontId="53" fillId="39" borderId="28" xfId="0" applyFont="1" applyFill="1" applyBorder="1"/>
    <xf numFmtId="0" fontId="53" fillId="39" borderId="31" xfId="0" applyFont="1" applyFill="1" applyBorder="1"/>
    <xf numFmtId="42" fontId="55" fillId="40" borderId="44" xfId="3" applyNumberFormat="1" applyFont="1" applyFill="1" applyBorder="1" applyProtection="1">
      <protection hidden="1"/>
    </xf>
    <xf numFmtId="42" fontId="9" fillId="42" borderId="36" xfId="3" applyNumberFormat="1" applyFont="1" applyFill="1" applyBorder="1" applyAlignment="1">
      <alignment vertical="center"/>
    </xf>
    <xf numFmtId="42" fontId="9" fillId="42" borderId="36" xfId="3" applyNumberFormat="1" applyFont="1" applyFill="1" applyBorder="1" applyAlignment="1" applyProtection="1">
      <alignment vertical="center"/>
    </xf>
    <xf numFmtId="0" fontId="9" fillId="41" borderId="36" xfId="5" applyFont="1" applyFill="1" applyBorder="1" applyAlignment="1" applyProtection="1">
      <alignment horizontal="center"/>
      <protection locked="0"/>
    </xf>
    <xf numFmtId="166" fontId="9" fillId="41" borderId="36" xfId="4" applyNumberFormat="1" applyFont="1" applyFill="1" applyBorder="1" applyAlignment="1" applyProtection="1">
      <alignment horizontal="center"/>
      <protection locked="0"/>
    </xf>
    <xf numFmtId="42" fontId="6" fillId="41" borderId="38" xfId="2" applyNumberFormat="1" applyFont="1" applyFill="1" applyBorder="1" applyProtection="1">
      <protection locked="0"/>
    </xf>
    <xf numFmtId="42" fontId="6" fillId="41" borderId="38" xfId="2" applyNumberFormat="1" applyFont="1" applyFill="1" applyBorder="1" applyProtection="1"/>
    <xf numFmtId="42" fontId="0" fillId="43" borderId="36" xfId="0" applyNumberFormat="1" applyFill="1" applyBorder="1"/>
    <xf numFmtId="42" fontId="0" fillId="44" borderId="36" xfId="2" applyNumberFormat="1" applyFont="1" applyFill="1" applyBorder="1"/>
    <xf numFmtId="42" fontId="0" fillId="44" borderId="36" xfId="2" applyNumberFormat="1" applyFont="1" applyFill="1" applyBorder="1" applyProtection="1"/>
    <xf numFmtId="0" fontId="52" fillId="35" borderId="46" xfId="0" applyFont="1" applyFill="1" applyBorder="1" applyAlignment="1">
      <alignment horizontal="center"/>
    </xf>
    <xf numFmtId="0" fontId="52" fillId="35" borderId="28" xfId="0" applyFont="1" applyFill="1" applyBorder="1" applyAlignment="1">
      <alignment horizontal="center"/>
    </xf>
    <xf numFmtId="0" fontId="52" fillId="35" borderId="31" xfId="0" applyFont="1" applyFill="1" applyBorder="1" applyAlignment="1">
      <alignment horizontal="center"/>
    </xf>
    <xf numFmtId="0" fontId="58" fillId="36" borderId="50" xfId="0" applyFont="1" applyFill="1" applyBorder="1" applyAlignment="1">
      <alignment vertical="center"/>
    </xf>
    <xf numFmtId="0" fontId="58" fillId="36" borderId="45" xfId="0" applyFont="1" applyFill="1" applyBorder="1" applyAlignment="1">
      <alignment horizontal="right" vertical="center"/>
    </xf>
    <xf numFmtId="0" fontId="58" fillId="0" borderId="45" xfId="0" applyFont="1" applyBorder="1" applyAlignment="1">
      <alignment horizontal="left" vertical="center"/>
    </xf>
    <xf numFmtId="0" fontId="60" fillId="36" borderId="50" xfId="0" applyFont="1" applyFill="1" applyBorder="1"/>
    <xf numFmtId="0" fontId="58" fillId="36" borderId="50" xfId="0" applyFont="1" applyFill="1" applyBorder="1" applyAlignment="1">
      <alignment horizontal="center" vertical="center"/>
    </xf>
    <xf numFmtId="0" fontId="58" fillId="0" borderId="45" xfId="0" applyFont="1" applyBorder="1" applyAlignment="1">
      <alignment vertical="center"/>
    </xf>
    <xf numFmtId="0" fontId="59" fillId="36" borderId="50" xfId="0" applyFont="1" applyFill="1" applyBorder="1"/>
    <xf numFmtId="0" fontId="61" fillId="38" borderId="47" xfId="0" applyFont="1" applyFill="1" applyBorder="1" applyAlignment="1">
      <alignment vertical="center"/>
    </xf>
    <xf numFmtId="0" fontId="61" fillId="38" borderId="30" xfId="0" applyFont="1" applyFill="1" applyBorder="1" applyAlignment="1">
      <alignment horizontal="left"/>
    </xf>
    <xf numFmtId="0" fontId="59" fillId="0" borderId="49" xfId="0" applyFont="1" applyBorder="1" applyAlignment="1" applyProtection="1">
      <alignment horizontal="left" vertical="center" wrapText="1"/>
      <protection locked="0"/>
    </xf>
    <xf numFmtId="167" fontId="59" fillId="0" borderId="46" xfId="0" applyNumberFormat="1" applyFont="1" applyBorder="1" applyAlignment="1" applyProtection="1">
      <alignment horizontal="left" vertical="center"/>
      <protection locked="0"/>
    </xf>
    <xf numFmtId="167" fontId="59" fillId="0" borderId="31" xfId="0" applyNumberFormat="1" applyFont="1" applyBorder="1" applyAlignment="1" applyProtection="1">
      <alignment horizontal="left" vertical="center"/>
      <protection locked="0"/>
    </xf>
    <xf numFmtId="0" fontId="49" fillId="20" borderId="49" xfId="0" applyFont="1" applyFill="1" applyBorder="1" applyAlignment="1" applyProtection="1">
      <alignment vertical="center" wrapText="1"/>
      <protection hidden="1"/>
    </xf>
    <xf numFmtId="9" fontId="63" fillId="0" borderId="8" xfId="4" applyFont="1" applyFill="1" applyBorder="1" applyAlignment="1" applyProtection="1">
      <alignment horizontal="center" vertical="center"/>
      <protection locked="0"/>
    </xf>
    <xf numFmtId="0" fontId="49" fillId="26" borderId="44" xfId="0" applyFont="1" applyFill="1" applyBorder="1" applyAlignment="1">
      <alignment horizontal="center" vertical="center" wrapText="1"/>
    </xf>
    <xf numFmtId="0" fontId="49" fillId="26" borderId="44" xfId="0" applyFont="1" applyFill="1" applyBorder="1" applyAlignment="1">
      <alignment horizontal="center" vertical="center" textRotation="90" wrapText="1"/>
    </xf>
    <xf numFmtId="0" fontId="49" fillId="25" borderId="44" xfId="0" applyFont="1" applyFill="1" applyBorder="1" applyAlignment="1">
      <alignment horizontal="center" vertical="center" textRotation="90" wrapText="1"/>
    </xf>
    <xf numFmtId="0" fontId="49" fillId="27" borderId="44" xfId="0" applyFont="1" applyFill="1" applyBorder="1" applyAlignment="1">
      <alignment horizontal="center" vertical="center" textRotation="90" wrapText="1"/>
    </xf>
    <xf numFmtId="0" fontId="49" fillId="28" borderId="44" xfId="0" applyFont="1" applyFill="1" applyBorder="1" applyAlignment="1">
      <alignment horizontal="center" vertical="center" textRotation="90" wrapText="1"/>
    </xf>
    <xf numFmtId="0" fontId="49" fillId="24" borderId="44" xfId="0" applyFont="1" applyFill="1" applyBorder="1" applyAlignment="1">
      <alignment horizontal="center" vertical="center" textRotation="90" wrapText="1"/>
    </xf>
    <xf numFmtId="0" fontId="66" fillId="23" borderId="44" xfId="0" applyFont="1" applyFill="1" applyBorder="1" applyAlignment="1">
      <alignment horizontal="center" vertical="center" textRotation="90" wrapText="1"/>
    </xf>
    <xf numFmtId="0" fontId="42" fillId="0" borderId="0" xfId="0" applyFont="1" applyAlignment="1" applyProtection="1">
      <alignment wrapText="1"/>
      <protection locked="0"/>
    </xf>
    <xf numFmtId="0" fontId="68" fillId="26" borderId="44" xfId="1" applyFont="1" applyFill="1" applyBorder="1" applyAlignment="1">
      <alignment horizontal="center" vertical="center" wrapText="1"/>
    </xf>
    <xf numFmtId="0" fontId="62" fillId="0" borderId="8" xfId="0" applyFont="1" applyBorder="1" applyAlignment="1" applyProtection="1">
      <alignment horizontal="center" vertical="center"/>
      <protection locked="0"/>
    </xf>
    <xf numFmtId="0" fontId="49" fillId="0" borderId="1" xfId="0" applyFont="1" applyBorder="1" applyAlignment="1">
      <alignment vertical="center"/>
    </xf>
    <xf numFmtId="0" fontId="49" fillId="20" borderId="31" xfId="0" applyFont="1" applyFill="1" applyBorder="1" applyAlignment="1" applyProtection="1">
      <alignment horizontal="left" vertical="center" wrapText="1"/>
      <protection hidden="1"/>
    </xf>
    <xf numFmtId="0" fontId="45" fillId="0" borderId="0" xfId="0" applyFont="1" applyAlignment="1">
      <alignment horizontal="left" vertical="center" wrapText="1"/>
    </xf>
    <xf numFmtId="0" fontId="59" fillId="0" borderId="49" xfId="0" applyFont="1" applyBorder="1" applyAlignment="1" applyProtection="1">
      <alignment horizontal="left" vertical="center" wrapText="1"/>
      <protection locked="0" hidden="1"/>
    </xf>
    <xf numFmtId="0" fontId="59" fillId="0" borderId="49" xfId="0" applyFont="1" applyBorder="1" applyAlignment="1" applyProtection="1">
      <alignment horizontal="left" vertical="top" wrapText="1"/>
      <protection locked="0"/>
    </xf>
    <xf numFmtId="0" fontId="33" fillId="18" borderId="44" xfId="0" applyFont="1" applyFill="1" applyBorder="1" applyAlignment="1" applyProtection="1">
      <alignment horizontal="center" vertical="center" wrapText="1"/>
      <protection hidden="1"/>
    </xf>
    <xf numFmtId="0" fontId="34" fillId="20" borderId="44" xfId="0" applyFont="1" applyFill="1" applyBorder="1" applyAlignment="1" applyProtection="1">
      <alignment horizontal="center" vertical="center" wrapText="1"/>
      <protection hidden="1"/>
    </xf>
    <xf numFmtId="166" fontId="34" fillId="0" borderId="44" xfId="4" applyNumberFormat="1" applyFont="1" applyFill="1" applyBorder="1" applyAlignment="1" applyProtection="1">
      <alignment horizontal="center" vertical="center" wrapText="1"/>
      <protection hidden="1"/>
    </xf>
    <xf numFmtId="164" fontId="37" fillId="19" borderId="44" xfId="3" applyNumberFormat="1" applyFont="1" applyFill="1" applyBorder="1" applyAlignment="1" applyProtection="1"/>
    <xf numFmtId="169" fontId="0" fillId="0" borderId="0" xfId="4" applyNumberFormat="1" applyFont="1" applyAlignment="1">
      <alignment horizontal="center" vertical="center"/>
    </xf>
    <xf numFmtId="0" fontId="1" fillId="0" borderId="17" xfId="0" applyFont="1" applyBorder="1" applyProtection="1">
      <protection locked="0"/>
    </xf>
    <xf numFmtId="0" fontId="0" fillId="0" borderId="11" xfId="0" applyBorder="1" applyProtection="1">
      <protection locked="0"/>
    </xf>
    <xf numFmtId="0" fontId="0" fillId="0" borderId="18" xfId="0" applyBorder="1" applyProtection="1">
      <protection locked="0"/>
    </xf>
    <xf numFmtId="0" fontId="0" fillId="0" borderId="17" xfId="0" applyBorder="1" applyProtection="1">
      <protection locked="0"/>
    </xf>
    <xf numFmtId="42" fontId="0" fillId="0" borderId="12" xfId="2" applyNumberFormat="1" applyFont="1" applyBorder="1" applyProtection="1">
      <protection locked="0"/>
    </xf>
    <xf numFmtId="42" fontId="0" fillId="0" borderId="20" xfId="2" applyNumberFormat="1" applyFont="1" applyBorder="1" applyProtection="1">
      <protection locked="0"/>
    </xf>
    <xf numFmtId="42" fontId="0" fillId="0" borderId="10" xfId="2" applyNumberFormat="1" applyFont="1" applyBorder="1" applyProtection="1">
      <protection locked="0"/>
    </xf>
    <xf numFmtId="42" fontId="0" fillId="0" borderId="10" xfId="0" applyNumberFormat="1" applyBorder="1" applyProtection="1">
      <protection locked="0"/>
    </xf>
    <xf numFmtId="42" fontId="0" fillId="0" borderId="20" xfId="0" applyNumberFormat="1" applyBorder="1" applyProtection="1">
      <protection locked="0"/>
    </xf>
    <xf numFmtId="42" fontId="0" fillId="33" borderId="12" xfId="0" applyNumberFormat="1" applyFill="1" applyBorder="1" applyProtection="1">
      <protection locked="0"/>
    </xf>
    <xf numFmtId="42" fontId="0" fillId="34" borderId="12" xfId="0" applyNumberFormat="1" applyFill="1" applyBorder="1" applyProtection="1">
      <protection locked="0"/>
    </xf>
    <xf numFmtId="42" fontId="0" fillId="0" borderId="12" xfId="0" applyNumberFormat="1" applyBorder="1" applyProtection="1">
      <protection locked="0"/>
    </xf>
    <xf numFmtId="42" fontId="62" fillId="0" borderId="8" xfId="0" applyNumberFormat="1" applyFont="1" applyBorder="1" applyAlignment="1" applyProtection="1">
      <alignment horizontal="center" vertical="center"/>
      <protection locked="0"/>
    </xf>
    <xf numFmtId="38" fontId="40" fillId="0" borderId="8" xfId="0" applyNumberFormat="1" applyFont="1" applyBorder="1" applyAlignment="1">
      <alignment horizontal="center" vertical="center"/>
    </xf>
    <xf numFmtId="40" fontId="40" fillId="0" borderId="8" xfId="0" applyNumberFormat="1"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42" fontId="40" fillId="0" borderId="8" xfId="0" applyNumberFormat="1" applyFont="1" applyBorder="1" applyAlignment="1" applyProtection="1">
      <alignment horizontal="center" vertical="center"/>
      <protection locked="0"/>
    </xf>
    <xf numFmtId="38" fontId="40" fillId="0" borderId="8" xfId="0" applyNumberFormat="1" applyFont="1" applyBorder="1" applyAlignment="1" applyProtection="1">
      <alignment horizontal="center" vertical="center"/>
      <protection locked="0"/>
    </xf>
    <xf numFmtId="0" fontId="62" fillId="0" borderId="8" xfId="0" applyFont="1" applyBorder="1" applyAlignment="1" applyProtection="1">
      <alignment horizontal="left" vertical="center"/>
      <protection locked="0"/>
    </xf>
    <xf numFmtId="0" fontId="40" fillId="0" borderId="8" xfId="0" applyFont="1" applyBorder="1" applyAlignment="1" applyProtection="1">
      <alignment horizontal="left" vertical="center"/>
      <protection locked="0"/>
    </xf>
    <xf numFmtId="164" fontId="40" fillId="29" borderId="8" xfId="3" applyNumberFormat="1" applyFont="1" applyFill="1" applyBorder="1" applyAlignment="1">
      <alignment horizontal="center"/>
    </xf>
    <xf numFmtId="0" fontId="0" fillId="0" borderId="0" xfId="0" applyProtection="1">
      <protection locked="0"/>
    </xf>
    <xf numFmtId="0" fontId="1" fillId="0" borderId="0" xfId="0" applyFont="1" applyProtection="1">
      <protection locked="0"/>
    </xf>
    <xf numFmtId="42" fontId="0" fillId="0" borderId="0" xfId="0" applyNumberFormat="1" applyProtection="1">
      <protection locked="0"/>
    </xf>
    <xf numFmtId="9" fontId="0" fillId="0" borderId="0" xfId="4" applyFont="1" applyProtection="1">
      <protection locked="0"/>
    </xf>
    <xf numFmtId="42" fontId="0" fillId="0" borderId="0" xfId="3" applyNumberFormat="1" applyFont="1" applyProtection="1">
      <protection locked="0"/>
    </xf>
    <xf numFmtId="0" fontId="8" fillId="7" borderId="0" xfId="0" applyFont="1" applyFill="1" applyAlignment="1">
      <alignment horizontal="left" vertical="top" wrapText="1"/>
    </xf>
    <xf numFmtId="0" fontId="1" fillId="20" borderId="14" xfId="0" applyFont="1" applyFill="1" applyBorder="1" applyAlignment="1">
      <alignment horizontal="left"/>
    </xf>
    <xf numFmtId="0" fontId="1" fillId="20" borderId="15" xfId="0" applyFont="1" applyFill="1" applyBorder="1" applyAlignment="1">
      <alignment horizontal="left"/>
    </xf>
    <xf numFmtId="0" fontId="1" fillId="20" borderId="16" xfId="0" applyFont="1" applyFill="1" applyBorder="1" applyAlignment="1">
      <alignment horizontal="left"/>
    </xf>
    <xf numFmtId="0" fontId="9" fillId="42" borderId="36" xfId="0" applyFont="1" applyFill="1" applyBorder="1" applyAlignment="1">
      <alignment horizontal="right" vertical="center"/>
    </xf>
    <xf numFmtId="0" fontId="9" fillId="42" borderId="40" xfId="0" applyFont="1" applyFill="1" applyBorder="1" applyAlignment="1">
      <alignment horizontal="right" vertical="center"/>
    </xf>
    <xf numFmtId="0" fontId="0" fillId="44" borderId="36" xfId="0" applyFill="1" applyBorder="1" applyAlignment="1">
      <alignment horizontal="right"/>
    </xf>
    <xf numFmtId="0" fontId="0" fillId="43" borderId="36" xfId="0" applyFill="1" applyBorder="1" applyAlignment="1">
      <alignment horizontal="right"/>
    </xf>
    <xf numFmtId="0" fontId="0" fillId="43" borderId="39" xfId="0" applyFill="1" applyBorder="1" applyAlignment="1">
      <alignment horizontal="right"/>
    </xf>
    <xf numFmtId="0" fontId="6" fillId="41" borderId="41" xfId="0" applyFont="1" applyFill="1" applyBorder="1" applyAlignment="1" applyProtection="1">
      <alignment horizontal="right"/>
      <protection locked="0"/>
    </xf>
    <xf numFmtId="0" fontId="6" fillId="41" borderId="38" xfId="0" applyFont="1" applyFill="1" applyBorder="1" applyAlignment="1" applyProtection="1">
      <alignment horizontal="right"/>
      <protection locked="0"/>
    </xf>
    <xf numFmtId="0" fontId="0" fillId="15" borderId="37" xfId="0" applyFill="1" applyBorder="1" applyAlignment="1" applyProtection="1">
      <alignment horizontal="center"/>
      <protection hidden="1"/>
    </xf>
    <xf numFmtId="0" fontId="0" fillId="5" borderId="33" xfId="0" applyFill="1" applyBorder="1" applyAlignment="1" applyProtection="1">
      <alignment horizontal="right" vertical="center"/>
      <protection hidden="1"/>
    </xf>
    <xf numFmtId="0" fontId="0" fillId="5" borderId="24" xfId="0" applyFill="1" applyBorder="1" applyAlignment="1" applyProtection="1">
      <alignment horizontal="right" vertical="center"/>
      <protection hidden="1"/>
    </xf>
    <xf numFmtId="0" fontId="0" fillId="5" borderId="22" xfId="0" applyFill="1" applyBorder="1" applyAlignment="1" applyProtection="1">
      <alignment horizontal="right"/>
      <protection hidden="1"/>
    </xf>
    <xf numFmtId="0" fontId="0" fillId="5" borderId="29" xfId="0" applyFill="1" applyBorder="1" applyAlignment="1" applyProtection="1">
      <alignment horizontal="right"/>
      <protection hidden="1"/>
    </xf>
    <xf numFmtId="0" fontId="13" fillId="36" borderId="27" xfId="0" applyFont="1" applyFill="1" applyBorder="1" applyAlignment="1" applyProtection="1">
      <alignment horizontal="right" vertical="center"/>
      <protection hidden="1"/>
    </xf>
    <xf numFmtId="0" fontId="13" fillId="36" borderId="26" xfId="0" applyFont="1" applyFill="1" applyBorder="1" applyAlignment="1" applyProtection="1">
      <alignment horizontal="right" vertical="center"/>
      <protection hidden="1"/>
    </xf>
    <xf numFmtId="0" fontId="0" fillId="5" borderId="23" xfId="0" applyFill="1" applyBorder="1" applyAlignment="1" applyProtection="1">
      <alignment horizontal="right"/>
      <protection hidden="1"/>
    </xf>
    <xf numFmtId="0" fontId="0" fillId="5" borderId="24" xfId="0" applyFill="1" applyBorder="1" applyAlignment="1" applyProtection="1">
      <alignment horizontal="right"/>
      <protection hidden="1"/>
    </xf>
    <xf numFmtId="0" fontId="0" fillId="5" borderId="7" xfId="0" applyFill="1" applyBorder="1" applyAlignment="1" applyProtection="1">
      <alignment horizontal="right"/>
      <protection hidden="1"/>
    </xf>
    <xf numFmtId="0" fontId="0" fillId="5" borderId="32" xfId="0" applyFill="1" applyBorder="1" applyAlignment="1" applyProtection="1">
      <alignment horizontal="right"/>
      <protection hidden="1"/>
    </xf>
    <xf numFmtId="0" fontId="20" fillId="33" borderId="13" xfId="0" applyFont="1" applyFill="1" applyBorder="1" applyAlignment="1" applyProtection="1">
      <alignment horizontal="left" vertical="center"/>
      <protection locked="0"/>
    </xf>
    <xf numFmtId="0" fontId="20" fillId="33" borderId="26" xfId="0" applyFont="1" applyFill="1" applyBorder="1" applyAlignment="1" applyProtection="1">
      <alignment horizontal="left" vertical="center"/>
      <protection locked="0"/>
    </xf>
    <xf numFmtId="0" fontId="20" fillId="34" borderId="25" xfId="0" applyFont="1" applyFill="1" applyBorder="1" applyAlignment="1" applyProtection="1">
      <alignment horizontal="left" vertical="center"/>
      <protection locked="0"/>
    </xf>
    <xf numFmtId="0" fontId="20" fillId="34" borderId="26" xfId="0" applyFont="1" applyFill="1" applyBorder="1" applyAlignment="1" applyProtection="1">
      <alignment horizontal="left" vertical="center"/>
      <protection locked="0"/>
    </xf>
    <xf numFmtId="0" fontId="50" fillId="22" borderId="52" xfId="0" applyFont="1" applyFill="1" applyBorder="1" applyAlignment="1">
      <alignment horizontal="left"/>
    </xf>
    <xf numFmtId="0" fontId="51" fillId="22" borderId="27" xfId="0" applyFont="1" applyFill="1" applyBorder="1" applyAlignment="1">
      <alignment horizontal="left"/>
    </xf>
    <xf numFmtId="0" fontId="51" fillId="22" borderId="34" xfId="0" applyFont="1" applyFill="1" applyBorder="1" applyAlignment="1">
      <alignment horizontal="left"/>
    </xf>
    <xf numFmtId="0" fontId="1" fillId="20" borderId="4" xfId="0" applyFont="1" applyFill="1" applyBorder="1" applyAlignment="1">
      <alignment horizontal="left"/>
    </xf>
    <xf numFmtId="0" fontId="1" fillId="20" borderId="5" xfId="0" applyFont="1" applyFill="1" applyBorder="1" applyAlignment="1">
      <alignment horizontal="left"/>
    </xf>
    <xf numFmtId="0" fontId="1" fillId="20" borderId="6" xfId="0" applyFont="1" applyFill="1" applyBorder="1" applyAlignment="1">
      <alignment horizontal="left"/>
    </xf>
    <xf numFmtId="0" fontId="0" fillId="5" borderId="23" xfId="0" applyFill="1" applyBorder="1" applyAlignment="1">
      <alignment horizontal="right"/>
    </xf>
    <xf numFmtId="0" fontId="0" fillId="5" borderId="24" xfId="0" applyFill="1" applyBorder="1" applyAlignment="1">
      <alignment horizontal="right"/>
    </xf>
    <xf numFmtId="0" fontId="27" fillId="19" borderId="0" xfId="0" applyFont="1" applyFill="1" applyAlignment="1" applyProtection="1">
      <alignment horizontal="center" vertical="center"/>
      <protection locked="0"/>
    </xf>
    <xf numFmtId="0" fontId="27" fillId="19" borderId="28" xfId="0" applyFont="1" applyFill="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1" fillId="5" borderId="0" xfId="0" applyFont="1" applyFill="1" applyAlignment="1">
      <alignment horizontal="center" vertical="center"/>
    </xf>
    <xf numFmtId="0" fontId="0" fillId="5" borderId="0" xfId="0" applyFill="1" applyAlignment="1">
      <alignment horizontal="left" vertical="center"/>
    </xf>
    <xf numFmtId="0" fontId="1" fillId="11" borderId="0" xfId="0" applyFont="1" applyFill="1" applyAlignment="1">
      <alignment horizontal="center" vertical="center"/>
    </xf>
    <xf numFmtId="0" fontId="0" fillId="11" borderId="0" xfId="0" applyFill="1" applyAlignment="1">
      <alignment horizontal="left" vertical="center"/>
    </xf>
    <xf numFmtId="0" fontId="11" fillId="5" borderId="0" xfId="0" applyFont="1" applyFill="1" applyAlignment="1">
      <alignment horizontal="center"/>
    </xf>
    <xf numFmtId="0" fontId="1" fillId="6" borderId="0" xfId="0" applyFont="1" applyFill="1" applyAlignment="1">
      <alignment horizontal="center" vertical="center"/>
    </xf>
    <xf numFmtId="0" fontId="0" fillId="6" borderId="0" xfId="0" applyFill="1" applyAlignment="1">
      <alignment horizontal="left" vertical="center" wrapText="1"/>
    </xf>
    <xf numFmtId="0" fontId="1" fillId="4" borderId="0" xfId="0" applyFont="1" applyFill="1" applyAlignment="1">
      <alignment horizontal="center" vertical="center"/>
    </xf>
    <xf numFmtId="0" fontId="0" fillId="4" borderId="0" xfId="0" applyFill="1" applyAlignment="1">
      <alignment horizontal="left" vertical="center" wrapText="1"/>
    </xf>
    <xf numFmtId="0" fontId="1" fillId="10" borderId="0" xfId="0" applyFont="1" applyFill="1" applyAlignment="1">
      <alignment horizontal="left" vertical="center"/>
    </xf>
    <xf numFmtId="0" fontId="0" fillId="10" borderId="0" xfId="0" applyFill="1" applyAlignment="1">
      <alignment horizontal="left" vertical="center" wrapText="1"/>
    </xf>
    <xf numFmtId="0" fontId="6" fillId="12" borderId="0" xfId="0" applyFont="1" applyFill="1" applyAlignment="1">
      <alignment horizontal="center" vertical="center" wrapText="1"/>
    </xf>
    <xf numFmtId="0" fontId="41" fillId="19" borderId="44" xfId="0" applyFont="1" applyFill="1" applyBorder="1" applyAlignment="1">
      <alignment horizontal="center" vertical="center" wrapText="1"/>
    </xf>
    <xf numFmtId="0" fontId="45" fillId="31" borderId="51" xfId="0" applyFont="1" applyFill="1" applyBorder="1" applyAlignment="1">
      <alignment horizontal="left" vertical="center" wrapText="1"/>
    </xf>
    <xf numFmtId="0" fontId="60" fillId="0" borderId="45" xfId="0" applyFont="1" applyBorder="1" applyAlignment="1">
      <alignment horizontal="left" vertical="center"/>
    </xf>
    <xf numFmtId="0" fontId="60" fillId="0" borderId="49" xfId="0" applyFont="1" applyBorder="1" applyAlignment="1">
      <alignment horizontal="left" vertical="center"/>
    </xf>
    <xf numFmtId="0" fontId="60" fillId="0" borderId="45" xfId="0" applyFont="1" applyBorder="1" applyAlignment="1">
      <alignment horizontal="center"/>
    </xf>
    <xf numFmtId="0" fontId="60" fillId="0" borderId="49" xfId="0" applyFont="1" applyBorder="1" applyAlignment="1">
      <alignment horizontal="center"/>
    </xf>
    <xf numFmtId="0" fontId="42" fillId="0" borderId="1" xfId="0" applyFont="1" applyBorder="1" applyAlignment="1">
      <alignment horizontal="center"/>
    </xf>
    <xf numFmtId="0" fontId="42" fillId="0" borderId="31" xfId="0" applyFont="1" applyBorder="1" applyAlignment="1">
      <alignment horizontal="center"/>
    </xf>
    <xf numFmtId="0" fontId="46" fillId="0" borderId="47" xfId="0" applyFont="1" applyBorder="1" applyAlignment="1">
      <alignment horizontal="center"/>
    </xf>
    <xf numFmtId="0" fontId="46" fillId="0" borderId="46" xfId="0" applyFont="1" applyBorder="1" applyAlignment="1">
      <alignment horizontal="center"/>
    </xf>
    <xf numFmtId="0" fontId="43" fillId="21" borderId="0" xfId="0" applyFont="1" applyFill="1" applyAlignment="1">
      <alignment horizontal="center" vertical="center"/>
    </xf>
    <xf numFmtId="0" fontId="43" fillId="21" borderId="28" xfId="0" applyFont="1" applyFill="1" applyBorder="1" applyAlignment="1">
      <alignment horizontal="center" vertical="center"/>
    </xf>
    <xf numFmtId="0" fontId="49" fillId="36" borderId="30" xfId="0" applyFont="1" applyFill="1" applyBorder="1" applyAlignment="1">
      <alignment horizontal="left" vertical="center"/>
    </xf>
    <xf numFmtId="0" fontId="49" fillId="36" borderId="1" xfId="0" applyFont="1" applyFill="1" applyBorder="1" applyAlignment="1">
      <alignment horizontal="left" vertical="center"/>
    </xf>
    <xf numFmtId="0" fontId="49" fillId="36" borderId="50" xfId="0" applyFont="1" applyFill="1" applyBorder="1" applyAlignment="1">
      <alignment horizontal="left" vertical="center"/>
    </xf>
    <xf numFmtId="0" fontId="49" fillId="36" borderId="45" xfId="0" applyFont="1" applyFill="1" applyBorder="1" applyAlignment="1">
      <alignment horizontal="left" vertical="center"/>
    </xf>
    <xf numFmtId="0" fontId="44" fillId="0" borderId="45" xfId="0" applyFont="1" applyBorder="1" applyAlignment="1">
      <alignment horizontal="center"/>
    </xf>
    <xf numFmtId="0" fontId="44" fillId="0" borderId="49" xfId="0" applyFont="1" applyBorder="1" applyAlignment="1">
      <alignment horizontal="center"/>
    </xf>
    <xf numFmtId="0" fontId="60" fillId="0" borderId="47" xfId="0" applyFont="1" applyBorder="1" applyAlignment="1">
      <alignment horizontal="center"/>
    </xf>
    <xf numFmtId="0" fontId="60" fillId="0" borderId="46" xfId="0" applyFont="1" applyBorder="1" applyAlignment="1">
      <alignment horizontal="center"/>
    </xf>
    <xf numFmtId="0" fontId="60" fillId="0" borderId="1" xfId="0" applyFont="1" applyBorder="1" applyAlignment="1">
      <alignment horizontal="center"/>
    </xf>
    <xf numFmtId="0" fontId="60" fillId="0" borderId="31" xfId="0" applyFont="1" applyBorder="1" applyAlignment="1">
      <alignment horizontal="center"/>
    </xf>
    <xf numFmtId="0" fontId="42" fillId="0" borderId="0" xfId="0" applyFont="1" applyAlignment="1">
      <alignment horizontal="center"/>
    </xf>
    <xf numFmtId="0" fontId="69" fillId="19" borderId="30" xfId="0" applyFont="1" applyFill="1" applyBorder="1" applyAlignment="1">
      <alignment horizontal="right" vertical="center" wrapText="1"/>
    </xf>
    <xf numFmtId="0" fontId="69" fillId="19" borderId="1" xfId="0" applyFont="1" applyFill="1" applyBorder="1" applyAlignment="1">
      <alignment horizontal="right" vertical="center" wrapText="1"/>
    </xf>
    <xf numFmtId="0" fontId="69" fillId="19" borderId="31" xfId="0" applyFont="1" applyFill="1" applyBorder="1" applyAlignment="1">
      <alignment horizontal="right" vertical="center" wrapText="1"/>
    </xf>
    <xf numFmtId="0" fontId="30" fillId="7" borderId="0" xfId="0" applyFont="1" applyFill="1" applyAlignment="1" applyProtection="1">
      <alignment horizontal="center" vertical="center"/>
      <protection locked="0"/>
    </xf>
    <xf numFmtId="0" fontId="67" fillId="22" borderId="50" xfId="1" applyFont="1" applyFill="1" applyBorder="1" applyAlignment="1" applyProtection="1">
      <alignment horizontal="left" vertical="center" wrapText="1"/>
      <protection locked="0"/>
    </xf>
    <xf numFmtId="0" fontId="67" fillId="22" borderId="45" xfId="1" applyFont="1" applyFill="1" applyBorder="1" applyAlignment="1" applyProtection="1">
      <alignment horizontal="left" vertical="center" wrapText="1"/>
      <protection locked="0"/>
    </xf>
    <xf numFmtId="0" fontId="67" fillId="22" borderId="49" xfId="1" applyFont="1" applyFill="1" applyBorder="1" applyAlignment="1" applyProtection="1">
      <alignment horizontal="left" vertical="center" wrapText="1"/>
      <protection locked="0"/>
    </xf>
    <xf numFmtId="0" fontId="70" fillId="22" borderId="50" xfId="1" applyFont="1" applyFill="1" applyBorder="1" applyAlignment="1" applyProtection="1">
      <alignment horizontal="left" vertical="center" wrapText="1"/>
      <protection locked="0"/>
    </xf>
    <xf numFmtId="0" fontId="70" fillId="22" borderId="45" xfId="1" applyFont="1" applyFill="1" applyBorder="1" applyAlignment="1" applyProtection="1">
      <alignment horizontal="left" vertical="center" wrapText="1"/>
      <protection locked="0"/>
    </xf>
    <xf numFmtId="0" fontId="70" fillId="22" borderId="49" xfId="1" applyFont="1" applyFill="1" applyBorder="1" applyAlignment="1" applyProtection="1">
      <alignment horizontal="left" vertical="center" wrapText="1"/>
      <protection locked="0"/>
    </xf>
    <xf numFmtId="0" fontId="71" fillId="22" borderId="50" xfId="1" applyFont="1" applyFill="1" applyBorder="1" applyAlignment="1" applyProtection="1">
      <alignment horizontal="left" vertical="center" wrapText="1"/>
      <protection locked="0"/>
    </xf>
    <xf numFmtId="0" fontId="71" fillId="22" borderId="45" xfId="1" applyFont="1" applyFill="1" applyBorder="1" applyAlignment="1" applyProtection="1">
      <alignment horizontal="left" vertical="center" wrapText="1"/>
      <protection locked="0"/>
    </xf>
    <xf numFmtId="0" fontId="71" fillId="22" borderId="49" xfId="1" applyFont="1" applyFill="1" applyBorder="1" applyAlignment="1" applyProtection="1">
      <alignment horizontal="left" vertical="center" wrapText="1"/>
      <protection locked="0"/>
    </xf>
    <xf numFmtId="0" fontId="32" fillId="30" borderId="48" xfId="0" applyFont="1" applyFill="1" applyBorder="1" applyAlignment="1">
      <alignment horizontal="center"/>
    </xf>
    <xf numFmtId="0" fontId="32" fillId="30" borderId="47" xfId="0" applyFont="1" applyFill="1" applyBorder="1" applyAlignment="1">
      <alignment horizontal="center"/>
    </xf>
    <xf numFmtId="0" fontId="32" fillId="30" borderId="46" xfId="0" applyFont="1" applyFill="1" applyBorder="1" applyAlignment="1">
      <alignment horizontal="center"/>
    </xf>
    <xf numFmtId="0" fontId="32" fillId="30" borderId="43" xfId="0" applyFont="1" applyFill="1" applyBorder="1" applyAlignment="1">
      <alignment horizontal="center"/>
    </xf>
    <xf numFmtId="0" fontId="32" fillId="30" borderId="0" xfId="0" applyFont="1" applyFill="1" applyAlignment="1">
      <alignment horizontal="center"/>
    </xf>
    <xf numFmtId="0" fontId="32" fillId="30" borderId="28" xfId="0" applyFont="1" applyFill="1" applyBorder="1" applyAlignment="1">
      <alignment horizontal="center"/>
    </xf>
    <xf numFmtId="0" fontId="30" fillId="7" borderId="45" xfId="0" applyFont="1" applyFill="1" applyBorder="1" applyAlignment="1" applyProtection="1">
      <alignment horizontal="center" vertical="center"/>
      <protection locked="0"/>
    </xf>
    <xf numFmtId="0" fontId="30" fillId="7" borderId="49" xfId="0" applyFont="1" applyFill="1" applyBorder="1" applyAlignment="1" applyProtection="1">
      <alignment horizontal="center" vertical="center"/>
      <protection locked="0"/>
    </xf>
    <xf numFmtId="0" fontId="33" fillId="20" borderId="44" xfId="0" applyFont="1" applyFill="1" applyBorder="1" applyAlignment="1" applyProtection="1">
      <alignment horizontal="center" vertical="center"/>
      <protection hidden="1"/>
    </xf>
    <xf numFmtId="0" fontId="33" fillId="20" borderId="48" xfId="0" applyFont="1" applyFill="1" applyBorder="1" applyAlignment="1" applyProtection="1">
      <alignment horizontal="center" vertical="center" wrapText="1"/>
      <protection locked="0"/>
    </xf>
    <xf numFmtId="0" fontId="33" fillId="20" borderId="47" xfId="0" applyFont="1" applyFill="1" applyBorder="1" applyAlignment="1" applyProtection="1">
      <alignment horizontal="center" vertical="center" wrapText="1"/>
      <protection locked="0"/>
    </xf>
    <xf numFmtId="0" fontId="33" fillId="20" borderId="46" xfId="0" applyFont="1" applyFill="1" applyBorder="1" applyAlignment="1" applyProtection="1">
      <alignment horizontal="center" vertical="center" wrapText="1"/>
      <protection locked="0"/>
    </xf>
    <xf numFmtId="0" fontId="33" fillId="20" borderId="30" xfId="0" applyFont="1" applyFill="1" applyBorder="1" applyAlignment="1" applyProtection="1">
      <alignment horizontal="center" vertical="center" wrapText="1"/>
      <protection locked="0"/>
    </xf>
    <xf numFmtId="0" fontId="33" fillId="20" borderId="1" xfId="0" applyFont="1" applyFill="1" applyBorder="1" applyAlignment="1" applyProtection="1">
      <alignment horizontal="center" vertical="center" wrapText="1"/>
      <protection locked="0"/>
    </xf>
    <xf numFmtId="0" fontId="33" fillId="20" borderId="31" xfId="0" applyFont="1" applyFill="1" applyBorder="1" applyAlignment="1" applyProtection="1">
      <alignment horizontal="center" vertical="center" wrapText="1"/>
      <protection locked="0"/>
    </xf>
    <xf numFmtId="0" fontId="33" fillId="18" borderId="44" xfId="0" applyFont="1" applyFill="1" applyBorder="1" applyAlignment="1" applyProtection="1">
      <alignment horizontal="center" vertical="center" wrapText="1"/>
      <protection hidden="1"/>
    </xf>
    <xf numFmtId="0" fontId="34" fillId="20" borderId="44" xfId="0" applyFont="1" applyFill="1" applyBorder="1" applyAlignment="1" applyProtection="1">
      <alignment horizontal="center" vertical="center" wrapText="1"/>
      <protection hidden="1"/>
    </xf>
    <xf numFmtId="0" fontId="38" fillId="0" borderId="44"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56" fillId="19" borderId="43" xfId="0" applyFont="1" applyFill="1" applyBorder="1" applyAlignment="1">
      <alignment horizontal="center" vertical="center" wrapText="1"/>
    </xf>
    <xf numFmtId="0" fontId="56" fillId="19" borderId="0" xfId="0" applyFont="1" applyFill="1" applyAlignment="1">
      <alignment horizontal="center" vertical="center" wrapText="1"/>
    </xf>
    <xf numFmtId="0" fontId="57" fillId="37" borderId="0" xfId="0" applyFont="1" applyFill="1" applyAlignment="1">
      <alignment horizontal="center" vertical="center"/>
    </xf>
    <xf numFmtId="14" fontId="53" fillId="9" borderId="44" xfId="0" applyNumberFormat="1" applyFont="1" applyFill="1" applyBorder="1" applyAlignment="1">
      <alignment horizontal="center"/>
    </xf>
    <xf numFmtId="168" fontId="54" fillId="9" borderId="0" xfId="0" applyNumberFormat="1" applyFont="1" applyFill="1" applyAlignment="1">
      <alignment horizontal="right"/>
    </xf>
    <xf numFmtId="0" fontId="53" fillId="9" borderId="44" xfId="0" applyFont="1" applyFill="1" applyBorder="1" applyAlignment="1">
      <alignment horizontal="left"/>
    </xf>
    <xf numFmtId="0" fontId="55" fillId="40" borderId="50" xfId="0" applyFont="1" applyFill="1" applyBorder="1" applyAlignment="1">
      <alignment horizontal="left"/>
    </xf>
    <xf numFmtId="0" fontId="55" fillId="40" borderId="49" xfId="0" applyFont="1" applyFill="1" applyBorder="1" applyAlignment="1">
      <alignment horizontal="left"/>
    </xf>
    <xf numFmtId="0" fontId="4" fillId="2" borderId="1" xfId="0" applyFont="1" applyFill="1" applyBorder="1" applyAlignment="1">
      <alignment horizontal="center"/>
    </xf>
    <xf numFmtId="0" fontId="4"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cellXfs>
  <cellStyles count="11">
    <cellStyle name="Calculation 2" xfId="6" xr:uid="{7638DCBE-8458-468A-9057-073D44C7978E}"/>
    <cellStyle name="Comma" xfId="2" builtinId="3"/>
    <cellStyle name="Comma 2" xfId="7" xr:uid="{4FE7F2B7-CBFE-4514-94D0-D7F291CD0EBE}"/>
    <cellStyle name="Currency" xfId="3" builtinId="4"/>
    <cellStyle name="Hyperlink" xfId="1" builtinId="8"/>
    <cellStyle name="Input" xfId="5" builtinId="20"/>
    <cellStyle name="Normal" xfId="0" builtinId="0"/>
    <cellStyle name="Normal 2" xfId="8" xr:uid="{2643B1AF-0665-4B1A-965E-49A379F1D785}"/>
    <cellStyle name="Normal 3" xfId="9" xr:uid="{46EDE36C-B72C-44B3-A137-FBC43509681F}"/>
    <cellStyle name="Normal 8" xfId="10" xr:uid="{63465E00-FF5A-4B8A-BF53-B7CB289B5854}"/>
    <cellStyle name="Percent" xfId="4" builtinId="5"/>
  </cellStyles>
  <dxfs count="12">
    <dxf>
      <fill>
        <patternFill>
          <bgColor rgb="FFE8D2B2"/>
        </patternFill>
      </fill>
    </dxf>
    <dxf>
      <fill>
        <patternFill>
          <bgColor rgb="FFE8D2B2"/>
        </patternFill>
      </fill>
    </dxf>
    <dxf>
      <fill>
        <patternFill>
          <bgColor rgb="FFCCECFF"/>
        </patternFill>
      </fill>
    </dxf>
    <dxf>
      <fill>
        <patternFill>
          <bgColor rgb="FFCCECFF"/>
        </patternFill>
      </fill>
    </dxf>
    <dxf>
      <fill>
        <patternFill>
          <bgColor rgb="FFE8D2B2"/>
        </patternFill>
      </fill>
    </dxf>
    <dxf>
      <fill>
        <patternFill>
          <bgColor rgb="FFE8D2B2"/>
        </patternFill>
      </fill>
    </dxf>
    <dxf>
      <fill>
        <patternFill patternType="solid">
          <fgColor rgb="FFF1E2CF"/>
          <bgColor rgb="FFE8D2B2"/>
        </patternFill>
      </fill>
    </dxf>
    <dxf>
      <fill>
        <patternFill>
          <bgColor rgb="FFE8D2B2"/>
        </patternFill>
      </fill>
    </dxf>
    <dxf>
      <fill>
        <patternFill>
          <bgColor rgb="FFE8D2B2"/>
        </patternFill>
      </fill>
    </dxf>
    <dxf>
      <fill>
        <patternFill>
          <bgColor rgb="FFE8D2B2"/>
        </patternFill>
      </fill>
    </dxf>
    <dxf>
      <fill>
        <patternFill>
          <bgColor rgb="FFE8D2B2"/>
        </patternFill>
      </fill>
    </dxf>
    <dxf>
      <fill>
        <patternFill>
          <bgColor rgb="FFE8D2B2"/>
        </patternFill>
      </fill>
    </dxf>
  </dxfs>
  <tableStyles count="0" defaultTableStyle="TableStyleMedium2" defaultPivotStyle="PivotStyleLight16"/>
  <colors>
    <mruColors>
      <color rgb="FFE2EDF2"/>
      <color rgb="FFA4C17D"/>
      <color rgb="FFF1F7F9"/>
      <color rgb="FF5898B7"/>
      <color rgb="FFE8D2B2"/>
      <color rgb="FF99CCFF"/>
      <color rgb="FF91B461"/>
      <color rgb="FF91B42F"/>
      <color rgb="FFF1E2CF"/>
      <color rgb="FFC5DA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28575</xdr:colOff>
      <xdr:row>20</xdr:row>
      <xdr:rowOff>85725</xdr:rowOff>
    </xdr:from>
    <xdr:to>
      <xdr:col>4</xdr:col>
      <xdr:colOff>219075</xdr:colOff>
      <xdr:row>22</xdr:row>
      <xdr:rowOff>152400</xdr:rowOff>
    </xdr:to>
    <xdr:sp macro="" textlink="">
      <xdr:nvSpPr>
        <xdr:cNvPr id="3" name="Right Bracket 2">
          <a:extLst>
            <a:ext uri="{FF2B5EF4-FFF2-40B4-BE49-F238E27FC236}">
              <a16:creationId xmlns:a16="http://schemas.microsoft.com/office/drawing/2014/main" id="{B419C328-59D5-A4D8-C062-2A127243DFDB}"/>
            </a:ext>
          </a:extLst>
        </xdr:cNvPr>
        <xdr:cNvSpPr/>
      </xdr:nvSpPr>
      <xdr:spPr>
        <a:xfrm>
          <a:off x="8162925" y="3219450"/>
          <a:ext cx="190500" cy="523875"/>
        </a:xfrm>
        <a:prstGeom prst="rightBracket">
          <a:avLst/>
        </a:prstGeom>
        <a:ln w="19050" cap="flat" cmpd="sng" algn="ctr">
          <a:solidFill>
            <a:schemeClr val="dk1"/>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1028701</xdr:colOff>
      <xdr:row>64</xdr:row>
      <xdr:rowOff>28575</xdr:rowOff>
    </xdr:from>
    <xdr:to>
      <xdr:col>11</xdr:col>
      <xdr:colOff>1219201</xdr:colOff>
      <xdr:row>65</xdr:row>
      <xdr:rowOff>161925</xdr:rowOff>
    </xdr:to>
    <xdr:sp macro="" textlink="">
      <xdr:nvSpPr>
        <xdr:cNvPr id="2" name="Arrow: Down 1">
          <a:extLst>
            <a:ext uri="{FF2B5EF4-FFF2-40B4-BE49-F238E27FC236}">
              <a16:creationId xmlns:a16="http://schemas.microsoft.com/office/drawing/2014/main" id="{73DA245B-BB96-4EE5-7858-54E28B1C9960}"/>
            </a:ext>
          </a:extLst>
        </xdr:cNvPr>
        <xdr:cNvSpPr/>
      </xdr:nvSpPr>
      <xdr:spPr>
        <a:xfrm>
          <a:off x="12363451" y="13649325"/>
          <a:ext cx="190500" cy="323850"/>
        </a:xfrm>
        <a:prstGeom prst="downArrow">
          <a:avLst/>
        </a:prstGeom>
        <a:ln>
          <a:solidFill>
            <a:sysClr val="windowText" lastClr="000000"/>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19049</xdr:colOff>
      <xdr:row>3</xdr:row>
      <xdr:rowOff>57150</xdr:rowOff>
    </xdr:from>
    <xdr:to>
      <xdr:col>10</xdr:col>
      <xdr:colOff>857249</xdr:colOff>
      <xdr:row>3</xdr:row>
      <xdr:rowOff>142875</xdr:rowOff>
    </xdr:to>
    <xdr:sp macro="" textlink="">
      <xdr:nvSpPr>
        <xdr:cNvPr id="3" name="Arrow: Right 2">
          <a:extLst>
            <a:ext uri="{FF2B5EF4-FFF2-40B4-BE49-F238E27FC236}">
              <a16:creationId xmlns:a16="http://schemas.microsoft.com/office/drawing/2014/main" id="{6D9DF7D8-CDC7-FCB4-E9AF-C36289712D81}"/>
            </a:ext>
          </a:extLst>
        </xdr:cNvPr>
        <xdr:cNvSpPr/>
      </xdr:nvSpPr>
      <xdr:spPr>
        <a:xfrm rot="10800000">
          <a:off x="9782174" y="714375"/>
          <a:ext cx="838200" cy="85725"/>
        </a:xfrm>
        <a:prstGeom prst="rightArrow">
          <a:avLst/>
        </a:prstGeom>
        <a:solidFill>
          <a:srgbClr val="E2EDF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228600</xdr:colOff>
      <xdr:row>3</xdr:row>
      <xdr:rowOff>0</xdr:rowOff>
    </xdr:from>
    <xdr:to>
      <xdr:col>12</xdr:col>
      <xdr:colOff>600075</xdr:colOff>
      <xdr:row>4</xdr:row>
      <xdr:rowOff>0</xdr:rowOff>
    </xdr:to>
    <xdr:sp macro="" textlink="">
      <xdr:nvSpPr>
        <xdr:cNvPr id="4" name="TextBox 3">
          <a:extLst>
            <a:ext uri="{FF2B5EF4-FFF2-40B4-BE49-F238E27FC236}">
              <a16:creationId xmlns:a16="http://schemas.microsoft.com/office/drawing/2014/main" id="{F362FC76-7034-0C84-497B-6F477A32A090}"/>
            </a:ext>
          </a:extLst>
        </xdr:cNvPr>
        <xdr:cNvSpPr txBox="1"/>
      </xdr:nvSpPr>
      <xdr:spPr>
        <a:xfrm>
          <a:off x="9991725" y="657225"/>
          <a:ext cx="4219575" cy="190500"/>
        </a:xfrm>
        <a:prstGeom prst="rect">
          <a:avLst/>
        </a:prstGeom>
        <a:solidFill>
          <a:srgbClr val="E2EDF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i="1">
              <a:latin typeface="Helveti"/>
            </a:rPr>
            <a:t>If budget</a:t>
          </a:r>
          <a:r>
            <a:rPr lang="en-US" sz="900" b="1" i="1" baseline="0">
              <a:latin typeface="Helveti"/>
            </a:rPr>
            <a:t> request is for 6 or 7 years, you can unhide columns H &amp; I.</a:t>
          </a:r>
          <a:endParaRPr lang="en-US" sz="900" b="1" i="1">
            <a:latin typeface="Helvet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51435</xdr:colOff>
      <xdr:row>0</xdr:row>
      <xdr:rowOff>28576</xdr:rowOff>
    </xdr:from>
    <xdr:to>
      <xdr:col>7</xdr:col>
      <xdr:colOff>95250</xdr:colOff>
      <xdr:row>2</xdr:row>
      <xdr:rowOff>3573</xdr:rowOff>
    </xdr:to>
    <xdr:pic>
      <xdr:nvPicPr>
        <xdr:cNvPr id="4" name="Picture 3">
          <a:extLst>
            <a:ext uri="{FF2B5EF4-FFF2-40B4-BE49-F238E27FC236}">
              <a16:creationId xmlns:a16="http://schemas.microsoft.com/office/drawing/2014/main" id="{DDDEDC33-CCE0-4F41-8D3A-9EBC265F5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71310" y="28576"/>
          <a:ext cx="1263015" cy="42267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10</xdr:row>
      <xdr:rowOff>47625</xdr:rowOff>
    </xdr:from>
    <xdr:to>
      <xdr:col>0</xdr:col>
      <xdr:colOff>232410</xdr:colOff>
      <xdr:row>10</xdr:row>
      <xdr:rowOff>150495</xdr:rowOff>
    </xdr:to>
    <xdr:pic>
      <xdr:nvPicPr>
        <xdr:cNvPr id="2" name="Picture 1" descr="BD21298_">
          <a:extLst>
            <a:ext uri="{FF2B5EF4-FFF2-40B4-BE49-F238E27FC236}">
              <a16:creationId xmlns:a16="http://schemas.microsoft.com/office/drawing/2014/main" id="{1493CE88-046E-40F0-BBC5-8950FA10C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571625"/>
          <a:ext cx="1524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uth Lozano" id="{7628E491-9ACF-4947-860E-77F1A1C0869A}" userId="S::ruth.lozano@utrgv.edu::41e1c9c0-451d-46cf-b85e-6bf393a1cd3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3" dT="2023-06-07T13:08:20.77" personId="{7628E491-9ACF-4947-860E-77F1A1C0869A}" id="{AB2F8438-B64E-4139-9EE2-728EDE49A234}">
    <text>Enter 9 or 12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utrgv.edu/graduate/assistantships/index.htm" TargetMode="External"/><Relationship Id="rId7" Type="http://schemas.openxmlformats.org/officeDocument/2006/relationships/comments" Target="../comments1.xml"/><Relationship Id="rId2" Type="http://schemas.openxmlformats.org/officeDocument/2006/relationships/hyperlink" Target="https://grants.nih.gov/grants/guide/notice-files/NOT-OD-26-034.html" TargetMode="External"/><Relationship Id="rId1" Type="http://schemas.openxmlformats.org/officeDocument/2006/relationships/hyperlink" Target="https://www.utrgv.edu/hop/policies/adm-07-304.pdf"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utrgv.edu/human-resources/_files/documents/student-employment-supervisor-handbook.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grants.nih.gov/grants/policy/person_months_faqs.ht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2" Type="http://schemas.openxmlformats.org/officeDocument/2006/relationships/hyperlink" Target="https://www.utrgv.edu/human-resources/current-employee/compensation/compensation-frequently-asked-questions/index.htm" TargetMode="External"/><Relationship Id="rId1" Type="http://schemas.openxmlformats.org/officeDocument/2006/relationships/hyperlink" Target="https://www.utrgv.edu/research/for-researchers/animal-care-use/animal-resources/per-diem-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7AA10-1E53-4261-9FE4-617B03E789E2}">
  <sheetPr>
    <tabColor theme="9"/>
  </sheetPr>
  <dimension ref="A1:H7"/>
  <sheetViews>
    <sheetView workbookViewId="0">
      <selection activeCell="C3" sqref="C3:H3"/>
    </sheetView>
  </sheetViews>
  <sheetFormatPr defaultRowHeight="15"/>
  <cols>
    <col min="2" max="2" width="18.42578125" customWidth="1"/>
  </cols>
  <sheetData>
    <row r="1" spans="1:8" ht="15.75">
      <c r="A1" s="232" t="s">
        <v>143</v>
      </c>
      <c r="B1" s="232"/>
      <c r="C1" s="232"/>
      <c r="D1" s="232"/>
      <c r="E1" s="232"/>
      <c r="F1" s="232"/>
      <c r="G1" s="232"/>
      <c r="H1" s="232"/>
    </row>
    <row r="2" spans="1:8" ht="45.75" customHeight="1">
      <c r="A2" s="239" t="s">
        <v>166</v>
      </c>
      <c r="B2" s="239"/>
      <c r="C2" s="239"/>
      <c r="D2" s="239"/>
      <c r="E2" s="239"/>
      <c r="F2" s="239"/>
      <c r="G2" s="239"/>
      <c r="H2" s="239"/>
    </row>
    <row r="3" spans="1:8" ht="194.25" customHeight="1">
      <c r="A3" s="233" t="s">
        <v>124</v>
      </c>
      <c r="B3" s="233"/>
      <c r="C3" s="234" t="s">
        <v>167</v>
      </c>
      <c r="D3" s="234"/>
      <c r="E3" s="234"/>
      <c r="F3" s="234"/>
      <c r="G3" s="234"/>
      <c r="H3" s="234"/>
    </row>
    <row r="4" spans="1:8" ht="88.5" customHeight="1">
      <c r="A4" s="235" t="s">
        <v>127</v>
      </c>
      <c r="B4" s="235"/>
      <c r="C4" s="236" t="s">
        <v>168</v>
      </c>
      <c r="D4" s="236"/>
      <c r="E4" s="236"/>
      <c r="F4" s="236"/>
      <c r="G4" s="236"/>
      <c r="H4" s="236"/>
    </row>
    <row r="5" spans="1:8" ht="28.5" customHeight="1">
      <c r="A5" s="237" t="s">
        <v>0</v>
      </c>
      <c r="B5" s="237"/>
      <c r="C5" s="238" t="s">
        <v>1</v>
      </c>
      <c r="D5" s="238"/>
      <c r="E5" s="238"/>
      <c r="F5" s="238"/>
      <c r="G5" s="238"/>
      <c r="H5" s="238"/>
    </row>
    <row r="6" spans="1:8" ht="31.5" customHeight="1">
      <c r="A6" s="228" t="s">
        <v>2</v>
      </c>
      <c r="B6" s="228"/>
      <c r="C6" s="229" t="s">
        <v>3</v>
      </c>
      <c r="D6" s="229"/>
      <c r="E6" s="229"/>
      <c r="F6" s="229"/>
      <c r="G6" s="229"/>
      <c r="H6" s="229"/>
    </row>
    <row r="7" spans="1:8" ht="24" customHeight="1">
      <c r="A7" s="230" t="s">
        <v>4</v>
      </c>
      <c r="B7" s="230"/>
      <c r="C7" s="231" t="s">
        <v>5</v>
      </c>
      <c r="D7" s="231"/>
      <c r="E7" s="231"/>
      <c r="F7" s="231"/>
      <c r="G7" s="231"/>
      <c r="H7" s="231"/>
    </row>
  </sheetData>
  <mergeCells count="12">
    <mergeCell ref="A6:B6"/>
    <mergeCell ref="C6:H6"/>
    <mergeCell ref="A7:B7"/>
    <mergeCell ref="C7:H7"/>
    <mergeCell ref="A1:H1"/>
    <mergeCell ref="A3:B3"/>
    <mergeCell ref="C3:H3"/>
    <mergeCell ref="A4:B4"/>
    <mergeCell ref="C4:H4"/>
    <mergeCell ref="A5:B5"/>
    <mergeCell ref="C5:H5"/>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862AB-BDDD-4915-AD33-95557B18A604}">
  <sheetPr>
    <tabColor rgb="FF5898B7"/>
  </sheetPr>
  <dimension ref="A1:P34"/>
  <sheetViews>
    <sheetView tabSelected="1" workbookViewId="0">
      <selection activeCell="L10" sqref="L10"/>
    </sheetView>
  </sheetViews>
  <sheetFormatPr defaultRowHeight="14.25"/>
  <cols>
    <col min="1" max="1" width="9.140625" style="77" customWidth="1"/>
    <col min="2" max="2" width="30" style="77" bestFit="1" customWidth="1"/>
    <col min="3" max="3" width="7.85546875" style="77" bestFit="1" customWidth="1"/>
    <col min="4" max="4" width="51.42578125" style="77" customWidth="1"/>
    <col min="5" max="5" width="4.5703125" style="77" customWidth="1"/>
    <col min="6" max="14" width="9.140625" style="77"/>
    <col min="15" max="15" width="9.140625" style="77" customWidth="1"/>
    <col min="16" max="16384" width="9.140625" style="77"/>
  </cols>
  <sheetData>
    <row r="1" spans="1:4" ht="48" customHeight="1">
      <c r="A1" s="240" t="s">
        <v>226</v>
      </c>
      <c r="B1" s="240"/>
      <c r="C1" s="240"/>
      <c r="D1" s="240"/>
    </row>
    <row r="2" spans="1:4">
      <c r="A2" s="252" t="s">
        <v>225</v>
      </c>
      <c r="B2" s="253"/>
      <c r="C2" s="154"/>
      <c r="D2" s="155" t="s">
        <v>191</v>
      </c>
    </row>
    <row r="3" spans="1:4">
      <c r="A3" s="256"/>
      <c r="B3" s="256"/>
      <c r="C3" s="256"/>
      <c r="D3" s="257"/>
    </row>
    <row r="4" spans="1:4">
      <c r="A4" s="254" t="s">
        <v>190</v>
      </c>
      <c r="B4" s="255"/>
      <c r="C4" s="100"/>
      <c r="D4" s="142" t="s">
        <v>231</v>
      </c>
    </row>
    <row r="5" spans="1:4">
      <c r="A5" s="248"/>
      <c r="B5" s="248"/>
      <c r="C5" s="248"/>
      <c r="D5" s="249"/>
    </row>
    <row r="6" spans="1:4">
      <c r="A6" s="250" t="s">
        <v>230</v>
      </c>
      <c r="B6" s="250"/>
      <c r="C6" s="250"/>
      <c r="D6" s="251"/>
    </row>
    <row r="7" spans="1:4">
      <c r="A7" s="246"/>
      <c r="B7" s="246"/>
      <c r="C7" s="246"/>
      <c r="D7" s="247"/>
    </row>
    <row r="8" spans="1:4" ht="15.75">
      <c r="A8" s="130"/>
      <c r="B8" s="131" t="s">
        <v>233</v>
      </c>
      <c r="C8" s="132"/>
      <c r="D8" s="157"/>
    </row>
    <row r="9" spans="1:4" ht="15">
      <c r="A9" s="242"/>
      <c r="B9" s="242"/>
      <c r="C9" s="242"/>
      <c r="D9" s="243"/>
    </row>
    <row r="10" spans="1:4" ht="15.75">
      <c r="A10" s="130"/>
      <c r="B10" s="131" t="s">
        <v>193</v>
      </c>
      <c r="C10" s="132"/>
      <c r="D10" s="139"/>
    </row>
    <row r="11" spans="1:4" ht="15">
      <c r="A11" s="244"/>
      <c r="B11" s="244"/>
      <c r="C11" s="244"/>
      <c r="D11" s="245"/>
    </row>
    <row r="12" spans="1:4" ht="15.75">
      <c r="A12" s="133"/>
      <c r="B12" s="131" t="s">
        <v>223</v>
      </c>
      <c r="C12" s="132"/>
      <c r="D12" s="139"/>
    </row>
    <row r="13" spans="1:4" ht="15">
      <c r="A13" s="244"/>
      <c r="B13" s="244"/>
      <c r="C13" s="244"/>
      <c r="D13" s="245"/>
    </row>
    <row r="14" spans="1:4" ht="37.5" customHeight="1">
      <c r="A14" s="134"/>
      <c r="B14" s="131" t="s">
        <v>192</v>
      </c>
      <c r="C14" s="135"/>
      <c r="D14" s="158"/>
    </row>
    <row r="15" spans="1:4" ht="15">
      <c r="A15" s="244"/>
      <c r="B15" s="244"/>
      <c r="C15" s="244"/>
      <c r="D15" s="245"/>
    </row>
    <row r="16" spans="1:4" ht="15.75">
      <c r="A16" s="136"/>
      <c r="B16" s="131" t="s">
        <v>224</v>
      </c>
      <c r="C16" s="137" t="s">
        <v>188</v>
      </c>
      <c r="D16" s="140"/>
    </row>
    <row r="17" spans="1:16" ht="15">
      <c r="A17" s="258"/>
      <c r="B17" s="259"/>
      <c r="C17" s="138" t="s">
        <v>189</v>
      </c>
      <c r="D17" s="141"/>
    </row>
    <row r="18" spans="1:16" ht="15">
      <c r="A18" s="260"/>
      <c r="B18" s="260"/>
      <c r="C18" s="260"/>
      <c r="D18" s="261"/>
    </row>
    <row r="19" spans="1:16" ht="15.75">
      <c r="A19" s="133"/>
      <c r="B19" s="131" t="s">
        <v>221</v>
      </c>
      <c r="C19" s="135"/>
      <c r="D19" s="139"/>
    </row>
    <row r="20" spans="1:16" ht="15.75" thickBot="1">
      <c r="A20" s="244"/>
      <c r="B20" s="244"/>
      <c r="C20" s="244"/>
      <c r="D20" s="245"/>
    </row>
    <row r="21" spans="1:16" ht="18" customHeight="1" thickBot="1">
      <c r="A21" s="134"/>
      <c r="B21" s="131" t="s">
        <v>6</v>
      </c>
      <c r="C21" s="135"/>
      <c r="D21" s="139"/>
      <c r="F21" s="241" t="s">
        <v>222</v>
      </c>
      <c r="G21" s="241"/>
      <c r="H21" s="241"/>
      <c r="I21" s="241"/>
      <c r="J21" s="241"/>
      <c r="K21" s="241"/>
      <c r="L21" s="241"/>
      <c r="M21" s="241"/>
      <c r="N21" s="241"/>
      <c r="O21" s="241"/>
      <c r="P21" s="241"/>
    </row>
    <row r="22" spans="1:16" ht="18" customHeight="1" thickBot="1">
      <c r="A22" s="244"/>
      <c r="B22" s="244"/>
      <c r="C22" s="244"/>
      <c r="D22" s="245"/>
      <c r="F22" s="241"/>
      <c r="G22" s="241"/>
      <c r="H22" s="241"/>
      <c r="I22" s="241"/>
      <c r="J22" s="241"/>
      <c r="K22" s="241"/>
      <c r="L22" s="241"/>
      <c r="M22" s="241"/>
      <c r="N22" s="241"/>
      <c r="O22" s="241"/>
      <c r="P22" s="241"/>
    </row>
    <row r="23" spans="1:16" ht="16.5" thickBot="1">
      <c r="A23" s="130"/>
      <c r="B23" s="131" t="s">
        <v>220</v>
      </c>
      <c r="C23" s="135"/>
      <c r="D23" s="139"/>
      <c r="F23" s="241"/>
      <c r="G23" s="241"/>
      <c r="H23" s="241"/>
      <c r="I23" s="241"/>
      <c r="J23" s="241"/>
      <c r="K23" s="241"/>
      <c r="L23" s="241"/>
      <c r="M23" s="241"/>
      <c r="N23" s="241"/>
      <c r="O23" s="241"/>
      <c r="P23" s="241"/>
    </row>
    <row r="24" spans="1:16">
      <c r="A24" s="248"/>
      <c r="B24" s="248"/>
      <c r="C24" s="248"/>
      <c r="D24" s="249"/>
      <c r="F24" s="156"/>
      <c r="G24" s="156"/>
      <c r="H24" s="156"/>
      <c r="I24" s="156"/>
      <c r="J24" s="156"/>
      <c r="K24" s="156"/>
      <c r="L24" s="156"/>
      <c r="M24" s="156"/>
      <c r="N24" s="156"/>
      <c r="O24" s="156"/>
      <c r="P24" s="156"/>
    </row>
    <row r="25" spans="1:16">
      <c r="A25" s="263" t="s">
        <v>240</v>
      </c>
      <c r="B25" s="264"/>
      <c r="C25" s="264"/>
      <c r="D25" s="265"/>
    </row>
    <row r="32" spans="1:16">
      <c r="A32" s="262"/>
      <c r="B32" s="262"/>
      <c r="C32" s="262"/>
      <c r="D32" s="262"/>
    </row>
    <row r="34" spans="1:4">
      <c r="A34" s="262"/>
      <c r="B34" s="262"/>
      <c r="C34" s="262"/>
      <c r="D34" s="262"/>
    </row>
  </sheetData>
  <sheetProtection algorithmName="SHA-512" hashValue="YwKsRpzB9Fd3cfCn8LpysTHm0j4o8qUqFfUjM8FvvVQr+QrZKlFfciw72pn+2A8sGlvNiqFJSYQYBRsysXkVhg==" saltValue="Czo+fpTkOr7lYSmMXXTFOQ==" spinCount="100000" sheet="1" formatCells="0" formatRows="0"/>
  <mergeCells count="20">
    <mergeCell ref="A34:D34"/>
    <mergeCell ref="A25:D25"/>
    <mergeCell ref="A24:D24"/>
    <mergeCell ref="A15:D15"/>
    <mergeCell ref="A32:D32"/>
    <mergeCell ref="A1:D1"/>
    <mergeCell ref="F21:P23"/>
    <mergeCell ref="A9:D9"/>
    <mergeCell ref="A22:D22"/>
    <mergeCell ref="A11:D11"/>
    <mergeCell ref="A13:D13"/>
    <mergeCell ref="A7:D7"/>
    <mergeCell ref="A5:D5"/>
    <mergeCell ref="A6:D6"/>
    <mergeCell ref="A2:B2"/>
    <mergeCell ref="A4:B4"/>
    <mergeCell ref="A3:D3"/>
    <mergeCell ref="A17:B17"/>
    <mergeCell ref="A18:D18"/>
    <mergeCell ref="A20:D20"/>
  </mergeCells>
  <conditionalFormatting sqref="D8">
    <cfRule type="expression" dxfId="11" priority="1">
      <formula>ISBLANK(D8)</formula>
    </cfRule>
  </conditionalFormatting>
  <conditionalFormatting sqref="D10">
    <cfRule type="expression" dxfId="10" priority="5">
      <formula>ISBLANK(D10)</formula>
    </cfRule>
  </conditionalFormatting>
  <conditionalFormatting sqref="D12">
    <cfRule type="expression" dxfId="9" priority="4">
      <formula>ISBLANK(D12)</formula>
    </cfRule>
  </conditionalFormatting>
  <conditionalFormatting sqref="D14">
    <cfRule type="expression" dxfId="8" priority="8">
      <formula>ISBLANK(D14)</formula>
    </cfRule>
  </conditionalFormatting>
  <conditionalFormatting sqref="D16:D17">
    <cfRule type="expression" dxfId="7" priority="2">
      <formula>ISBLANK(D16)</formula>
    </cfRule>
  </conditionalFormatting>
  <conditionalFormatting sqref="D19">
    <cfRule type="expression" dxfId="6" priority="10">
      <formula>ISBLANK(D$19)</formula>
    </cfRule>
  </conditionalFormatting>
  <conditionalFormatting sqref="D21">
    <cfRule type="expression" dxfId="5" priority="7">
      <formula>ISBLANK(D21)</formula>
    </cfRule>
  </conditionalFormatting>
  <conditionalFormatting sqref="D23">
    <cfRule type="expression" dxfId="4" priority="6">
      <formula>ISBLANK(D23)</formula>
    </cfRule>
  </conditionalFormatting>
  <dataValidations count="2">
    <dataValidation type="list" allowBlank="1" showInputMessage="1" showErrorMessage="1" sqref="D19" xr:uid="{4274E417-2301-45EA-8D44-A84F1AC26246}">
      <formula1>"UTRGV is the lead applicant/institution., UTRGV is a subrecipient."</formula1>
    </dataValidation>
    <dataValidation errorStyle="warning" allowBlank="1" showInputMessage="1" showErrorMessage="1" sqref="D8" xr:uid="{020E8BFB-3BB1-4238-9C94-491FAADF2BA7}"/>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01807-FA10-4F47-9774-2DB10962F5BD}">
  <sheetPr codeName="Sheet2">
    <tabColor rgb="FFB1CEDD"/>
    <pageSetUpPr fitToPage="1"/>
  </sheetPr>
  <dimension ref="A1:AL200"/>
  <sheetViews>
    <sheetView workbookViewId="0">
      <pane ySplit="13" topLeftCell="A14" activePane="bottomLeft" state="frozen"/>
      <selection pane="bottomLeft" activeCell="K199" sqref="K199"/>
    </sheetView>
  </sheetViews>
  <sheetFormatPr defaultColWidth="9.140625" defaultRowHeight="14.25"/>
  <cols>
    <col min="1" max="1" width="25" style="68" bestFit="1" customWidth="1"/>
    <col min="2" max="2" width="33.5703125" style="68" bestFit="1" customWidth="1"/>
    <col min="3" max="3" width="14.140625" style="68" bestFit="1" customWidth="1"/>
    <col min="4" max="4" width="12.140625" style="68" bestFit="1" customWidth="1"/>
    <col min="5" max="5" width="11.7109375" style="68" customWidth="1"/>
    <col min="6" max="6" width="13.5703125" style="68" customWidth="1"/>
    <col min="7" max="7" width="8.5703125" style="68" customWidth="1"/>
    <col min="8" max="8" width="8.7109375" style="68" bestFit="1" customWidth="1"/>
    <col min="9" max="9" width="7.85546875" style="68" bestFit="1" customWidth="1"/>
    <col min="10" max="10" width="7.7109375" style="68" bestFit="1" customWidth="1"/>
    <col min="11" max="13" width="12.7109375" style="68" customWidth="1"/>
    <col min="14" max="14" width="8.140625" style="68" bestFit="1" customWidth="1"/>
    <col min="15" max="17" width="12.7109375" style="68" customWidth="1"/>
    <col min="18" max="18" width="17.28515625" style="68" bestFit="1" customWidth="1"/>
    <col min="19" max="19" width="17.85546875" style="68" customWidth="1"/>
    <col min="20" max="16384" width="9.140625" style="68"/>
  </cols>
  <sheetData>
    <row r="1" spans="1:38" ht="20.25">
      <c r="A1" s="224" t="s">
        <v>219</v>
      </c>
      <c r="B1" s="224"/>
      <c r="C1" s="224"/>
      <c r="D1" s="224"/>
      <c r="E1" s="224"/>
      <c r="F1" s="224"/>
      <c r="G1" s="224"/>
      <c r="H1" s="224"/>
      <c r="I1" s="224"/>
      <c r="J1" s="224"/>
      <c r="K1" s="224"/>
      <c r="L1" s="224"/>
      <c r="M1" s="224"/>
      <c r="N1" s="224"/>
      <c r="O1" s="224"/>
      <c r="P1" s="224"/>
      <c r="Q1" s="224"/>
      <c r="R1" s="224"/>
      <c r="S1" s="224"/>
      <c r="T1" s="67"/>
      <c r="U1" s="67"/>
      <c r="V1" s="67"/>
      <c r="W1" s="67"/>
      <c r="X1" s="67"/>
      <c r="Y1" s="67"/>
      <c r="Z1" s="67"/>
      <c r="AA1" s="67"/>
      <c r="AB1" s="67"/>
      <c r="AC1" s="67"/>
      <c r="AD1" s="67"/>
      <c r="AE1" s="67"/>
      <c r="AF1" s="67"/>
      <c r="AG1" s="67"/>
      <c r="AH1" s="67"/>
      <c r="AI1" s="67"/>
      <c r="AJ1" s="67"/>
      <c r="AK1" s="67"/>
      <c r="AL1" s="67"/>
    </row>
    <row r="2" spans="1:38" ht="15.75">
      <c r="A2" s="266"/>
      <c r="B2" s="266"/>
      <c r="C2" s="266"/>
      <c r="D2" s="266"/>
      <c r="E2" s="266"/>
      <c r="F2" s="266"/>
      <c r="G2" s="266"/>
      <c r="H2" s="266"/>
      <c r="I2" s="266"/>
      <c r="J2" s="266"/>
      <c r="K2" s="266"/>
      <c r="L2" s="266"/>
      <c r="M2" s="266"/>
      <c r="N2" s="266"/>
      <c r="O2" s="266"/>
      <c r="P2" s="266"/>
      <c r="Q2" s="266"/>
      <c r="R2" s="266"/>
      <c r="S2" s="266"/>
      <c r="T2" s="69"/>
      <c r="U2" s="69"/>
      <c r="V2" s="69"/>
      <c r="W2" s="69"/>
      <c r="X2" s="69"/>
      <c r="Y2" s="69"/>
      <c r="Z2" s="69"/>
      <c r="AA2" s="69"/>
      <c r="AB2" s="69"/>
      <c r="AC2" s="69"/>
      <c r="AD2" s="69"/>
      <c r="AE2" s="69"/>
      <c r="AF2" s="69"/>
      <c r="AG2" s="69"/>
      <c r="AH2" s="69"/>
      <c r="AI2" s="69"/>
      <c r="AJ2" s="69"/>
      <c r="AK2" s="69"/>
      <c r="AL2" s="69"/>
    </row>
    <row r="3" spans="1:38" ht="15.75" customHeight="1">
      <c r="A3" s="284" t="s">
        <v>194</v>
      </c>
      <c r="B3" s="284"/>
      <c r="C3" s="284" t="s">
        <v>195</v>
      </c>
      <c r="D3" s="284"/>
      <c r="E3" s="284"/>
      <c r="F3" s="285" t="s">
        <v>196</v>
      </c>
      <c r="G3" s="286"/>
      <c r="H3" s="286"/>
      <c r="I3" s="287"/>
      <c r="J3" s="276"/>
      <c r="K3" s="277"/>
      <c r="L3" s="277"/>
      <c r="M3" s="277"/>
      <c r="N3" s="277"/>
      <c r="O3" s="277"/>
      <c r="P3" s="277"/>
      <c r="Q3" s="277"/>
      <c r="R3" s="277"/>
      <c r="S3" s="278"/>
    </row>
    <row r="4" spans="1:38" ht="15" customHeight="1">
      <c r="A4" s="159" t="s">
        <v>197</v>
      </c>
      <c r="B4" s="159" t="s">
        <v>198</v>
      </c>
      <c r="C4" s="291" t="s">
        <v>199</v>
      </c>
      <c r="D4" s="291"/>
      <c r="E4" s="159" t="s">
        <v>198</v>
      </c>
      <c r="F4" s="288"/>
      <c r="G4" s="289"/>
      <c r="H4" s="289"/>
      <c r="I4" s="290"/>
      <c r="J4" s="279"/>
      <c r="K4" s="280"/>
      <c r="L4" s="280"/>
      <c r="M4" s="280"/>
      <c r="N4" s="280"/>
      <c r="O4" s="280"/>
      <c r="P4" s="280"/>
      <c r="Q4" s="280"/>
      <c r="R4" s="280"/>
      <c r="S4" s="281"/>
    </row>
    <row r="5" spans="1:38" ht="15" customHeight="1">
      <c r="A5" s="160" t="s">
        <v>200</v>
      </c>
      <c r="B5" s="161">
        <v>0.26</v>
      </c>
      <c r="C5" s="292" t="s">
        <v>201</v>
      </c>
      <c r="D5" s="292"/>
      <c r="E5" s="161">
        <v>0.5</v>
      </c>
      <c r="F5" s="293" t="s">
        <v>202</v>
      </c>
      <c r="G5" s="293" t="s">
        <v>203</v>
      </c>
      <c r="H5" s="293" t="s">
        <v>204</v>
      </c>
      <c r="I5" s="294" t="s">
        <v>205</v>
      </c>
      <c r="J5" s="279"/>
      <c r="K5" s="280"/>
      <c r="L5" s="280"/>
      <c r="M5" s="280"/>
      <c r="N5" s="280"/>
      <c r="O5" s="280"/>
      <c r="P5" s="280"/>
      <c r="Q5" s="280"/>
      <c r="R5" s="280"/>
      <c r="S5" s="281"/>
    </row>
    <row r="6" spans="1:38" ht="14.25" customHeight="1">
      <c r="A6" s="160" t="s">
        <v>206</v>
      </c>
      <c r="B6" s="161">
        <v>0.38600000000000001</v>
      </c>
      <c r="C6" s="292" t="s">
        <v>207</v>
      </c>
      <c r="D6" s="292"/>
      <c r="E6" s="161">
        <v>0.5</v>
      </c>
      <c r="F6" s="293"/>
      <c r="G6" s="293"/>
      <c r="H6" s="293"/>
      <c r="I6" s="294"/>
      <c r="J6" s="279"/>
      <c r="K6" s="280"/>
      <c r="L6" s="280"/>
      <c r="M6" s="280"/>
      <c r="N6" s="280"/>
      <c r="O6" s="280"/>
      <c r="P6" s="280"/>
      <c r="Q6" s="280"/>
      <c r="R6" s="280"/>
      <c r="S6" s="281"/>
    </row>
    <row r="7" spans="1:38" ht="15" customHeight="1">
      <c r="A7" s="160" t="s">
        <v>208</v>
      </c>
      <c r="B7" s="161">
        <v>0.121</v>
      </c>
      <c r="C7" s="292" t="s">
        <v>209</v>
      </c>
      <c r="D7" s="292"/>
      <c r="E7" s="161">
        <v>0.45</v>
      </c>
      <c r="F7" s="293"/>
      <c r="G7" s="293"/>
      <c r="H7" s="293"/>
      <c r="I7" s="294"/>
      <c r="J7" s="279"/>
      <c r="K7" s="280"/>
      <c r="L7" s="280"/>
      <c r="M7" s="280"/>
      <c r="N7" s="280"/>
      <c r="O7" s="280"/>
      <c r="P7" s="280"/>
      <c r="Q7" s="280"/>
      <c r="R7" s="280"/>
      <c r="S7" s="281"/>
    </row>
    <row r="8" spans="1:38" ht="15">
      <c r="A8" s="160" t="s">
        <v>210</v>
      </c>
      <c r="B8" s="161">
        <v>8.9999999999999993E-3</v>
      </c>
      <c r="C8" s="292" t="s">
        <v>211</v>
      </c>
      <c r="D8" s="292"/>
      <c r="E8" s="161">
        <v>0.26</v>
      </c>
      <c r="F8" s="70"/>
      <c r="G8" s="71">
        <f>F8*0.12</f>
        <v>0</v>
      </c>
      <c r="H8" s="71">
        <f>F8*0.09</f>
        <v>0</v>
      </c>
      <c r="I8" s="72">
        <f>F8*0.03</f>
        <v>0</v>
      </c>
      <c r="J8" s="101"/>
      <c r="K8" s="102"/>
      <c r="L8" s="102"/>
      <c r="M8" s="102"/>
      <c r="N8" s="102"/>
      <c r="O8" s="102"/>
      <c r="P8" s="102"/>
      <c r="Q8" s="102"/>
      <c r="R8" s="73" t="s">
        <v>216</v>
      </c>
      <c r="S8" s="162">
        <f>SUMIF(C14:C200,"salaries",R14:R200)</f>
        <v>0</v>
      </c>
    </row>
    <row r="9" spans="1:38" ht="15" customHeight="1">
      <c r="A9" s="267" t="s">
        <v>213</v>
      </c>
      <c r="B9" s="268"/>
      <c r="C9" s="268"/>
      <c r="D9" s="268"/>
      <c r="E9" s="268"/>
      <c r="F9" s="268"/>
      <c r="G9" s="268"/>
      <c r="H9" s="268"/>
      <c r="I9" s="269"/>
      <c r="J9" s="101"/>
      <c r="K9" s="102"/>
      <c r="L9" s="102"/>
      <c r="M9" s="102"/>
      <c r="N9" s="102"/>
      <c r="O9" s="102"/>
      <c r="P9" s="102"/>
      <c r="Q9" s="103"/>
      <c r="R9" s="73" t="s">
        <v>217</v>
      </c>
      <c r="S9" s="162">
        <f>SUMIF(C14:C200,"Direct Wages",R14:R200)</f>
        <v>0</v>
      </c>
    </row>
    <row r="10" spans="1:38" ht="15" customHeight="1">
      <c r="A10" s="270" t="s">
        <v>214</v>
      </c>
      <c r="B10" s="271"/>
      <c r="C10" s="271"/>
      <c r="D10" s="271"/>
      <c r="E10" s="271"/>
      <c r="F10" s="271"/>
      <c r="G10" s="271"/>
      <c r="H10" s="271"/>
      <c r="I10" s="272"/>
      <c r="J10" s="101"/>
      <c r="K10" s="102"/>
      <c r="L10" s="102"/>
      <c r="M10" s="102"/>
      <c r="N10" s="102"/>
      <c r="O10" s="102"/>
      <c r="P10" s="102"/>
      <c r="Q10" s="103"/>
      <c r="R10" s="73" t="s">
        <v>218</v>
      </c>
      <c r="S10" s="162">
        <f>SUM(S14:S200)</f>
        <v>0</v>
      </c>
    </row>
    <row r="11" spans="1:38" ht="15" customHeight="1">
      <c r="A11" s="273" t="s">
        <v>212</v>
      </c>
      <c r="B11" s="274"/>
      <c r="C11" s="274"/>
      <c r="D11" s="274"/>
      <c r="E11" s="274"/>
      <c r="F11" s="274"/>
      <c r="G11" s="274"/>
      <c r="H11" s="274"/>
      <c r="I11" s="275"/>
      <c r="J11" s="104"/>
      <c r="K11" s="105"/>
      <c r="L11" s="105"/>
      <c r="M11" s="105"/>
      <c r="N11" s="105"/>
      <c r="O11" s="105"/>
      <c r="P11" s="105"/>
      <c r="Q11" s="106"/>
      <c r="R11" s="73" t="s">
        <v>215</v>
      </c>
      <c r="S11" s="162">
        <f>SUM(S8:S10)</f>
        <v>0</v>
      </c>
    </row>
    <row r="12" spans="1:38" ht="15.75">
      <c r="A12" s="282"/>
      <c r="B12" s="282"/>
      <c r="C12" s="282"/>
      <c r="D12" s="282"/>
      <c r="E12" s="282"/>
      <c r="F12" s="282"/>
      <c r="G12" s="282"/>
      <c r="H12" s="282"/>
      <c r="I12" s="282"/>
      <c r="J12" s="282"/>
      <c r="K12" s="282"/>
      <c r="L12" s="282"/>
      <c r="M12" s="282"/>
      <c r="N12" s="282"/>
      <c r="O12" s="282"/>
      <c r="P12" s="282"/>
      <c r="Q12" s="282"/>
      <c r="R12" s="282"/>
      <c r="S12" s="283"/>
    </row>
    <row r="13" spans="1:38" s="151" customFormat="1" ht="84.75" customHeight="1">
      <c r="A13" s="144" t="s">
        <v>234</v>
      </c>
      <c r="B13" s="144" t="s">
        <v>239</v>
      </c>
      <c r="C13" s="144" t="s">
        <v>235</v>
      </c>
      <c r="D13" s="144" t="s">
        <v>236</v>
      </c>
      <c r="E13" s="152" t="s">
        <v>237</v>
      </c>
      <c r="F13" s="144" t="s">
        <v>238</v>
      </c>
      <c r="G13" s="145" t="s">
        <v>39</v>
      </c>
      <c r="H13" s="146" t="s">
        <v>40</v>
      </c>
      <c r="I13" s="147" t="s">
        <v>41</v>
      </c>
      <c r="J13" s="148" t="s">
        <v>42</v>
      </c>
      <c r="K13" s="146" t="s">
        <v>43</v>
      </c>
      <c r="L13" s="147" t="s">
        <v>44</v>
      </c>
      <c r="M13" s="148" t="s">
        <v>45</v>
      </c>
      <c r="N13" s="149" t="s">
        <v>184</v>
      </c>
      <c r="O13" s="146" t="s">
        <v>46</v>
      </c>
      <c r="P13" s="147" t="s">
        <v>47</v>
      </c>
      <c r="Q13" s="148" t="s">
        <v>48</v>
      </c>
      <c r="R13" s="150" t="s">
        <v>49</v>
      </c>
      <c r="S13" s="150" t="s">
        <v>38</v>
      </c>
    </row>
    <row r="14" spans="1:38" ht="16.5" customHeight="1">
      <c r="A14" s="182" t="s">
        <v>169</v>
      </c>
      <c r="B14" s="182" t="s">
        <v>170</v>
      </c>
      <c r="C14" s="153" t="s">
        <v>144</v>
      </c>
      <c r="D14" s="153"/>
      <c r="E14" s="176"/>
      <c r="F14" s="143"/>
      <c r="G14" s="177"/>
      <c r="H14" s="178"/>
      <c r="I14" s="178"/>
      <c r="J14" s="178"/>
      <c r="K14" s="74">
        <f>IFERROR($E14/$G14*$H14,0)</f>
        <v>0</v>
      </c>
      <c r="L14" s="74">
        <f>IFERROR($E14/$G14*$I14,0)</f>
        <v>0</v>
      </c>
      <c r="M14" s="74">
        <f>IFERROR($E14/$G14*$J14,0)</f>
        <v>0</v>
      </c>
      <c r="N14" s="75" t="str">
        <f>IF(F14="", "", IF(F14="Faculty", 26%, IF(F14="Staff (Full-Time)", 38.6%, IF(F14="Staff (Part-Time)", 12.1%, IF(F14="Student", 0.9%, "")))))</f>
        <v/>
      </c>
      <c r="O14" s="184">
        <f>IFERROR($K14*$N14,0)</f>
        <v>0</v>
      </c>
      <c r="P14" s="74">
        <f>IFERROR($L14*$N14, 0)</f>
        <v>0</v>
      </c>
      <c r="Q14" s="74">
        <f>IFERROR($M14*N14,0)</f>
        <v>0</v>
      </c>
      <c r="R14" s="76">
        <f>ROUND(SUM($K14:$M14),0)</f>
        <v>0</v>
      </c>
      <c r="S14" s="76">
        <f>ROUND(SUM($O14:$Q14),0)</f>
        <v>0</v>
      </c>
    </row>
    <row r="15" spans="1:38">
      <c r="A15" s="182" t="s">
        <v>169</v>
      </c>
      <c r="B15" s="182" t="s">
        <v>171</v>
      </c>
      <c r="C15" s="153" t="s">
        <v>144</v>
      </c>
      <c r="D15" s="153"/>
      <c r="E15" s="176"/>
      <c r="F15" s="143"/>
      <c r="G15" s="177"/>
      <c r="H15" s="178"/>
      <c r="I15" s="178"/>
      <c r="J15" s="178"/>
      <c r="K15" s="74">
        <f>IFERROR($E15/$G15*$H15,0)</f>
        <v>0</v>
      </c>
      <c r="L15" s="74">
        <f t="shared" ref="L15:L80" si="0">IFERROR($E15/$G15*$I15,0)</f>
        <v>0</v>
      </c>
      <c r="M15" s="74">
        <f t="shared" ref="M15:M80" si="1">IFERROR($E15/$G15*$J15,0)</f>
        <v>0</v>
      </c>
      <c r="N15" s="75" t="str">
        <f t="shared" ref="N15:N78" si="2">IF(F15="", "", IF(F15="Faculty", 26%, IF(F15="Staff (Full-Time)", 38.6%, IF(F15="Staff (Part-Time)", 12.1%, IF(F15="Student", 0.9%, "")))))</f>
        <v/>
      </c>
      <c r="O15" s="184">
        <f t="shared" ref="O15:O78" si="3">IFERROR($K15*$N15,0)</f>
        <v>0</v>
      </c>
      <c r="P15" s="74">
        <f t="shared" ref="P15:P78" si="4">IFERROR($L15*$N15, 0)</f>
        <v>0</v>
      </c>
      <c r="Q15" s="74">
        <f t="shared" ref="Q15:Q78" si="5">IFERROR($M15*N15,0)</f>
        <v>0</v>
      </c>
      <c r="R15" s="76">
        <f t="shared" ref="R15:R24" si="6">ROUND(SUM($K15:$M15),0)</f>
        <v>0</v>
      </c>
      <c r="S15" s="76">
        <f t="shared" ref="S15:S24" si="7">ROUND(SUM($O15:$Q15),0)</f>
        <v>0</v>
      </c>
    </row>
    <row r="16" spans="1:38">
      <c r="A16" s="182" t="s">
        <v>169</v>
      </c>
      <c r="B16" s="182" t="s">
        <v>171</v>
      </c>
      <c r="C16" s="153" t="s">
        <v>144</v>
      </c>
      <c r="D16" s="153"/>
      <c r="E16" s="176"/>
      <c r="F16" s="143"/>
      <c r="G16" s="177"/>
      <c r="H16" s="178"/>
      <c r="I16" s="178"/>
      <c r="J16" s="178"/>
      <c r="K16" s="74">
        <f t="shared" ref="K16:K79" si="8">IFERROR($E16/$G16*$H16,0)</f>
        <v>0</v>
      </c>
      <c r="L16" s="74">
        <f t="shared" si="0"/>
        <v>0</v>
      </c>
      <c r="M16" s="74">
        <f t="shared" si="1"/>
        <v>0</v>
      </c>
      <c r="N16" s="75" t="str">
        <f t="shared" si="2"/>
        <v/>
      </c>
      <c r="O16" s="184">
        <f t="shared" si="3"/>
        <v>0</v>
      </c>
      <c r="P16" s="74">
        <f t="shared" si="4"/>
        <v>0</v>
      </c>
      <c r="Q16" s="74">
        <f t="shared" si="5"/>
        <v>0</v>
      </c>
      <c r="R16" s="76">
        <f t="shared" si="6"/>
        <v>0</v>
      </c>
      <c r="S16" s="76">
        <f t="shared" si="7"/>
        <v>0</v>
      </c>
    </row>
    <row r="17" spans="1:19">
      <c r="A17" s="182" t="s">
        <v>169</v>
      </c>
      <c r="B17" s="182" t="s">
        <v>172</v>
      </c>
      <c r="C17" s="153" t="s">
        <v>144</v>
      </c>
      <c r="D17" s="153"/>
      <c r="E17" s="176"/>
      <c r="F17" s="143"/>
      <c r="G17" s="177"/>
      <c r="H17" s="178"/>
      <c r="I17" s="178"/>
      <c r="J17" s="178"/>
      <c r="K17" s="74">
        <f t="shared" si="8"/>
        <v>0</v>
      </c>
      <c r="L17" s="74">
        <f t="shared" si="0"/>
        <v>0</v>
      </c>
      <c r="M17" s="74">
        <f t="shared" si="1"/>
        <v>0</v>
      </c>
      <c r="N17" s="75" t="str">
        <f t="shared" si="2"/>
        <v/>
      </c>
      <c r="O17" s="184">
        <f t="shared" si="3"/>
        <v>0</v>
      </c>
      <c r="P17" s="74">
        <f t="shared" si="4"/>
        <v>0</v>
      </c>
      <c r="Q17" s="74">
        <f t="shared" si="5"/>
        <v>0</v>
      </c>
      <c r="R17" s="76">
        <f t="shared" si="6"/>
        <v>0</v>
      </c>
      <c r="S17" s="76">
        <f t="shared" si="7"/>
        <v>0</v>
      </c>
    </row>
    <row r="18" spans="1:19">
      <c r="A18" s="182" t="s">
        <v>169</v>
      </c>
      <c r="B18" s="182" t="s">
        <v>185</v>
      </c>
      <c r="C18" s="153" t="s">
        <v>144</v>
      </c>
      <c r="D18" s="153"/>
      <c r="E18" s="176"/>
      <c r="F18" s="143"/>
      <c r="G18" s="177"/>
      <c r="H18" s="178"/>
      <c r="I18" s="178"/>
      <c r="J18" s="178"/>
      <c r="K18" s="74">
        <f t="shared" si="8"/>
        <v>0</v>
      </c>
      <c r="L18" s="74">
        <f t="shared" si="0"/>
        <v>0</v>
      </c>
      <c r="M18" s="74">
        <f t="shared" si="1"/>
        <v>0</v>
      </c>
      <c r="N18" s="75" t="str">
        <f t="shared" si="2"/>
        <v/>
      </c>
      <c r="O18" s="184">
        <f t="shared" si="3"/>
        <v>0</v>
      </c>
      <c r="P18" s="74">
        <f t="shared" si="4"/>
        <v>0</v>
      </c>
      <c r="Q18" s="74">
        <f t="shared" si="5"/>
        <v>0</v>
      </c>
      <c r="R18" s="76">
        <f t="shared" si="6"/>
        <v>0</v>
      </c>
      <c r="S18" s="76">
        <f t="shared" si="7"/>
        <v>0</v>
      </c>
    </row>
    <row r="19" spans="1:19">
      <c r="A19" s="182" t="s">
        <v>148</v>
      </c>
      <c r="B19" s="182" t="s">
        <v>173</v>
      </c>
      <c r="C19" s="153" t="s">
        <v>145</v>
      </c>
      <c r="D19" s="153"/>
      <c r="E19" s="176">
        <v>28800</v>
      </c>
      <c r="F19" s="143"/>
      <c r="G19" s="177"/>
      <c r="H19" s="178"/>
      <c r="I19" s="178"/>
      <c r="J19" s="178"/>
      <c r="K19" s="74">
        <f t="shared" si="8"/>
        <v>0</v>
      </c>
      <c r="L19" s="74">
        <f t="shared" si="0"/>
        <v>0</v>
      </c>
      <c r="M19" s="74">
        <f t="shared" si="1"/>
        <v>0</v>
      </c>
      <c r="N19" s="75" t="str">
        <f t="shared" si="2"/>
        <v/>
      </c>
      <c r="O19" s="184">
        <f t="shared" si="3"/>
        <v>0</v>
      </c>
      <c r="P19" s="74">
        <f t="shared" si="4"/>
        <v>0</v>
      </c>
      <c r="Q19" s="74">
        <f t="shared" si="5"/>
        <v>0</v>
      </c>
      <c r="R19" s="76">
        <f t="shared" si="6"/>
        <v>0</v>
      </c>
      <c r="S19" s="76">
        <f t="shared" si="7"/>
        <v>0</v>
      </c>
    </row>
    <row r="20" spans="1:19">
      <c r="A20" s="182" t="s">
        <v>148</v>
      </c>
      <c r="B20" s="182" t="s">
        <v>174</v>
      </c>
      <c r="C20" s="153" t="s">
        <v>145</v>
      </c>
      <c r="D20" s="153"/>
      <c r="E20" s="176">
        <v>15000</v>
      </c>
      <c r="F20" s="143"/>
      <c r="G20" s="177"/>
      <c r="H20" s="178"/>
      <c r="I20" s="178"/>
      <c r="J20" s="178"/>
      <c r="K20" s="74">
        <f t="shared" si="8"/>
        <v>0</v>
      </c>
      <c r="L20" s="74">
        <f t="shared" si="0"/>
        <v>0</v>
      </c>
      <c r="M20" s="74">
        <f t="shared" si="1"/>
        <v>0</v>
      </c>
      <c r="N20" s="75" t="str">
        <f t="shared" si="2"/>
        <v/>
      </c>
      <c r="O20" s="184">
        <f t="shared" si="3"/>
        <v>0</v>
      </c>
      <c r="P20" s="74">
        <f t="shared" si="4"/>
        <v>0</v>
      </c>
      <c r="Q20" s="74">
        <f t="shared" si="5"/>
        <v>0</v>
      </c>
      <c r="R20" s="76">
        <f t="shared" si="6"/>
        <v>0</v>
      </c>
      <c r="S20" s="76">
        <f t="shared" si="7"/>
        <v>0</v>
      </c>
    </row>
    <row r="21" spans="1:19">
      <c r="A21" s="182" t="s">
        <v>148</v>
      </c>
      <c r="B21" s="182" t="s">
        <v>175</v>
      </c>
      <c r="C21" s="153" t="s">
        <v>145</v>
      </c>
      <c r="D21" s="153"/>
      <c r="E21" s="176">
        <v>12000</v>
      </c>
      <c r="F21" s="143"/>
      <c r="G21" s="177"/>
      <c r="H21" s="178"/>
      <c r="I21" s="178"/>
      <c r="J21" s="178"/>
      <c r="K21" s="74">
        <f t="shared" si="8"/>
        <v>0</v>
      </c>
      <c r="L21" s="74">
        <f t="shared" si="0"/>
        <v>0</v>
      </c>
      <c r="M21" s="74">
        <f t="shared" si="1"/>
        <v>0</v>
      </c>
      <c r="N21" s="75" t="str">
        <f t="shared" si="2"/>
        <v/>
      </c>
      <c r="O21" s="184">
        <f t="shared" si="3"/>
        <v>0</v>
      </c>
      <c r="P21" s="74">
        <f t="shared" si="4"/>
        <v>0</v>
      </c>
      <c r="Q21" s="74">
        <f t="shared" si="5"/>
        <v>0</v>
      </c>
      <c r="R21" s="76">
        <f t="shared" si="6"/>
        <v>0</v>
      </c>
      <c r="S21" s="76">
        <f t="shared" si="7"/>
        <v>0</v>
      </c>
    </row>
    <row r="22" spans="1:19">
      <c r="A22" s="183"/>
      <c r="B22" s="183"/>
      <c r="C22" s="179"/>
      <c r="D22" s="179"/>
      <c r="E22" s="180"/>
      <c r="F22" s="143"/>
      <c r="G22" s="177"/>
      <c r="H22" s="178"/>
      <c r="I22" s="178"/>
      <c r="J22" s="178"/>
      <c r="K22" s="74">
        <f t="shared" si="8"/>
        <v>0</v>
      </c>
      <c r="L22" s="74">
        <f t="shared" si="0"/>
        <v>0</v>
      </c>
      <c r="M22" s="74">
        <f t="shared" si="1"/>
        <v>0</v>
      </c>
      <c r="N22" s="75" t="str">
        <f t="shared" si="2"/>
        <v/>
      </c>
      <c r="O22" s="184">
        <f t="shared" si="3"/>
        <v>0</v>
      </c>
      <c r="P22" s="74">
        <f t="shared" si="4"/>
        <v>0</v>
      </c>
      <c r="Q22" s="74">
        <f t="shared" si="5"/>
        <v>0</v>
      </c>
      <c r="R22" s="76">
        <f t="shared" si="6"/>
        <v>0</v>
      </c>
      <c r="S22" s="76">
        <f t="shared" si="7"/>
        <v>0</v>
      </c>
    </row>
    <row r="23" spans="1:19">
      <c r="A23" s="183"/>
      <c r="B23" s="183"/>
      <c r="C23" s="179"/>
      <c r="D23" s="179"/>
      <c r="E23" s="180"/>
      <c r="F23" s="143"/>
      <c r="G23" s="177"/>
      <c r="H23" s="178"/>
      <c r="I23" s="178"/>
      <c r="J23" s="178"/>
      <c r="K23" s="74">
        <f t="shared" si="8"/>
        <v>0</v>
      </c>
      <c r="L23" s="74">
        <f t="shared" si="0"/>
        <v>0</v>
      </c>
      <c r="M23" s="74">
        <f t="shared" si="1"/>
        <v>0</v>
      </c>
      <c r="N23" s="75" t="str">
        <f t="shared" si="2"/>
        <v/>
      </c>
      <c r="O23" s="184">
        <f t="shared" si="3"/>
        <v>0</v>
      </c>
      <c r="P23" s="74">
        <f t="shared" si="4"/>
        <v>0</v>
      </c>
      <c r="Q23" s="74">
        <f t="shared" si="5"/>
        <v>0</v>
      </c>
      <c r="R23" s="76">
        <f t="shared" si="6"/>
        <v>0</v>
      </c>
      <c r="S23" s="76">
        <f t="shared" si="7"/>
        <v>0</v>
      </c>
    </row>
    <row r="24" spans="1:19">
      <c r="A24" s="183"/>
      <c r="B24" s="183"/>
      <c r="C24" s="179"/>
      <c r="D24" s="179"/>
      <c r="E24" s="180"/>
      <c r="F24" s="143"/>
      <c r="G24" s="177"/>
      <c r="H24" s="178"/>
      <c r="I24" s="178"/>
      <c r="J24" s="178"/>
      <c r="K24" s="74">
        <f t="shared" si="8"/>
        <v>0</v>
      </c>
      <c r="L24" s="74">
        <f t="shared" si="0"/>
        <v>0</v>
      </c>
      <c r="M24" s="74">
        <f t="shared" si="1"/>
        <v>0</v>
      </c>
      <c r="N24" s="75" t="str">
        <f t="shared" si="2"/>
        <v/>
      </c>
      <c r="O24" s="184">
        <f t="shared" si="3"/>
        <v>0</v>
      </c>
      <c r="P24" s="74">
        <f t="shared" si="4"/>
        <v>0</v>
      </c>
      <c r="Q24" s="74">
        <f t="shared" si="5"/>
        <v>0</v>
      </c>
      <c r="R24" s="76">
        <f t="shared" si="6"/>
        <v>0</v>
      </c>
      <c r="S24" s="76">
        <f t="shared" si="7"/>
        <v>0</v>
      </c>
    </row>
    <row r="25" spans="1:19">
      <c r="A25" s="183"/>
      <c r="B25" s="183"/>
      <c r="C25" s="179"/>
      <c r="D25" s="179"/>
      <c r="E25" s="180"/>
      <c r="F25" s="143"/>
      <c r="G25" s="177"/>
      <c r="H25" s="178"/>
      <c r="I25" s="178"/>
      <c r="J25" s="178"/>
      <c r="K25" s="74">
        <f t="shared" si="8"/>
        <v>0</v>
      </c>
      <c r="L25" s="74">
        <f>IFERROR($E25/$G25*$I25,0)</f>
        <v>0</v>
      </c>
      <c r="M25" s="74">
        <f t="shared" si="1"/>
        <v>0</v>
      </c>
      <c r="N25" s="75" t="str">
        <f t="shared" si="2"/>
        <v/>
      </c>
      <c r="O25" s="184">
        <f t="shared" si="3"/>
        <v>0</v>
      </c>
      <c r="P25" s="74">
        <f t="shared" si="4"/>
        <v>0</v>
      </c>
      <c r="Q25" s="74">
        <f t="shared" si="5"/>
        <v>0</v>
      </c>
      <c r="R25" s="76">
        <f t="shared" ref="R25:R84" si="9">ROUND(SUM($K25:$M25),0)</f>
        <v>0</v>
      </c>
      <c r="S25" s="76">
        <f t="shared" ref="S25:S84" si="10">ROUND(SUM($O25:$Q25),0)</f>
        <v>0</v>
      </c>
    </row>
    <row r="26" spans="1:19">
      <c r="A26" s="183"/>
      <c r="B26" s="183"/>
      <c r="C26" s="179"/>
      <c r="D26" s="179"/>
      <c r="E26" s="180"/>
      <c r="F26" s="143"/>
      <c r="G26" s="177"/>
      <c r="H26" s="178"/>
      <c r="I26" s="178"/>
      <c r="J26" s="178"/>
      <c r="K26" s="74">
        <f t="shared" si="8"/>
        <v>0</v>
      </c>
      <c r="L26" s="74">
        <f t="shared" si="0"/>
        <v>0</v>
      </c>
      <c r="M26" s="74">
        <f t="shared" si="1"/>
        <v>0</v>
      </c>
      <c r="N26" s="75" t="str">
        <f t="shared" si="2"/>
        <v/>
      </c>
      <c r="O26" s="184">
        <f t="shared" si="3"/>
        <v>0</v>
      </c>
      <c r="P26" s="74">
        <f t="shared" si="4"/>
        <v>0</v>
      </c>
      <c r="Q26" s="74">
        <f t="shared" si="5"/>
        <v>0</v>
      </c>
      <c r="R26" s="76">
        <f t="shared" si="9"/>
        <v>0</v>
      </c>
      <c r="S26" s="76">
        <f t="shared" si="10"/>
        <v>0</v>
      </c>
    </row>
    <row r="27" spans="1:19">
      <c r="A27" s="183"/>
      <c r="B27" s="183"/>
      <c r="C27" s="179"/>
      <c r="D27" s="179"/>
      <c r="E27" s="180"/>
      <c r="F27" s="143"/>
      <c r="G27" s="177"/>
      <c r="H27" s="178"/>
      <c r="I27" s="178"/>
      <c r="J27" s="178"/>
      <c r="K27" s="74">
        <f t="shared" si="8"/>
        <v>0</v>
      </c>
      <c r="L27" s="74">
        <f t="shared" si="0"/>
        <v>0</v>
      </c>
      <c r="M27" s="74">
        <f t="shared" si="1"/>
        <v>0</v>
      </c>
      <c r="N27" s="75" t="str">
        <f t="shared" si="2"/>
        <v/>
      </c>
      <c r="O27" s="184">
        <f t="shared" si="3"/>
        <v>0</v>
      </c>
      <c r="P27" s="74">
        <f t="shared" si="4"/>
        <v>0</v>
      </c>
      <c r="Q27" s="74">
        <f t="shared" si="5"/>
        <v>0</v>
      </c>
      <c r="R27" s="76">
        <f t="shared" si="9"/>
        <v>0</v>
      </c>
      <c r="S27" s="76">
        <f t="shared" si="10"/>
        <v>0</v>
      </c>
    </row>
    <row r="28" spans="1:19">
      <c r="A28" s="183"/>
      <c r="B28" s="183"/>
      <c r="C28" s="179"/>
      <c r="D28" s="179"/>
      <c r="E28" s="180"/>
      <c r="F28" s="143"/>
      <c r="G28" s="177"/>
      <c r="H28" s="178"/>
      <c r="I28" s="178"/>
      <c r="J28" s="178"/>
      <c r="K28" s="74">
        <f t="shared" si="8"/>
        <v>0</v>
      </c>
      <c r="L28" s="74">
        <f t="shared" si="0"/>
        <v>0</v>
      </c>
      <c r="M28" s="74">
        <f t="shared" si="1"/>
        <v>0</v>
      </c>
      <c r="N28" s="75" t="str">
        <f t="shared" si="2"/>
        <v/>
      </c>
      <c r="O28" s="184">
        <f t="shared" si="3"/>
        <v>0</v>
      </c>
      <c r="P28" s="74">
        <f t="shared" si="4"/>
        <v>0</v>
      </c>
      <c r="Q28" s="74">
        <f t="shared" si="5"/>
        <v>0</v>
      </c>
      <c r="R28" s="76">
        <f t="shared" si="9"/>
        <v>0</v>
      </c>
      <c r="S28" s="76">
        <f t="shared" si="10"/>
        <v>0</v>
      </c>
    </row>
    <row r="29" spans="1:19">
      <c r="A29" s="183"/>
      <c r="B29" s="183"/>
      <c r="C29" s="179"/>
      <c r="D29" s="179"/>
      <c r="E29" s="180"/>
      <c r="F29" s="143"/>
      <c r="G29" s="177"/>
      <c r="H29" s="178"/>
      <c r="I29" s="178"/>
      <c r="J29" s="178"/>
      <c r="K29" s="74">
        <f t="shared" si="8"/>
        <v>0</v>
      </c>
      <c r="L29" s="74">
        <f t="shared" si="0"/>
        <v>0</v>
      </c>
      <c r="M29" s="74">
        <f t="shared" si="1"/>
        <v>0</v>
      </c>
      <c r="N29" s="75" t="str">
        <f t="shared" si="2"/>
        <v/>
      </c>
      <c r="O29" s="184">
        <f t="shared" si="3"/>
        <v>0</v>
      </c>
      <c r="P29" s="74">
        <f t="shared" si="4"/>
        <v>0</v>
      </c>
      <c r="Q29" s="74">
        <f t="shared" si="5"/>
        <v>0</v>
      </c>
      <c r="R29" s="76">
        <f t="shared" si="9"/>
        <v>0</v>
      </c>
      <c r="S29" s="76">
        <f t="shared" si="10"/>
        <v>0</v>
      </c>
    </row>
    <row r="30" spans="1:19">
      <c r="A30" s="183"/>
      <c r="B30" s="183"/>
      <c r="C30" s="179"/>
      <c r="D30" s="179"/>
      <c r="E30" s="180"/>
      <c r="F30" s="143"/>
      <c r="G30" s="177"/>
      <c r="H30" s="178"/>
      <c r="I30" s="178"/>
      <c r="J30" s="178"/>
      <c r="K30" s="74">
        <f t="shared" si="8"/>
        <v>0</v>
      </c>
      <c r="L30" s="74">
        <f t="shared" si="0"/>
        <v>0</v>
      </c>
      <c r="M30" s="74">
        <f t="shared" si="1"/>
        <v>0</v>
      </c>
      <c r="N30" s="75" t="str">
        <f t="shared" si="2"/>
        <v/>
      </c>
      <c r="O30" s="184">
        <f t="shared" si="3"/>
        <v>0</v>
      </c>
      <c r="P30" s="74">
        <f t="shared" si="4"/>
        <v>0</v>
      </c>
      <c r="Q30" s="74">
        <f t="shared" si="5"/>
        <v>0</v>
      </c>
      <c r="R30" s="76">
        <f t="shared" si="9"/>
        <v>0</v>
      </c>
      <c r="S30" s="76">
        <f t="shared" si="10"/>
        <v>0</v>
      </c>
    </row>
    <row r="31" spans="1:19">
      <c r="A31" s="183"/>
      <c r="B31" s="183"/>
      <c r="C31" s="179"/>
      <c r="D31" s="179"/>
      <c r="E31" s="180"/>
      <c r="F31" s="143"/>
      <c r="G31" s="177"/>
      <c r="H31" s="178"/>
      <c r="I31" s="178"/>
      <c r="J31" s="178"/>
      <c r="K31" s="74">
        <f t="shared" si="8"/>
        <v>0</v>
      </c>
      <c r="L31" s="74">
        <f t="shared" si="0"/>
        <v>0</v>
      </c>
      <c r="M31" s="74">
        <f t="shared" si="1"/>
        <v>0</v>
      </c>
      <c r="N31" s="75" t="str">
        <f t="shared" si="2"/>
        <v/>
      </c>
      <c r="O31" s="184">
        <f t="shared" si="3"/>
        <v>0</v>
      </c>
      <c r="P31" s="74">
        <f t="shared" si="4"/>
        <v>0</v>
      </c>
      <c r="Q31" s="74">
        <f t="shared" si="5"/>
        <v>0</v>
      </c>
      <c r="R31" s="76">
        <f t="shared" si="9"/>
        <v>0</v>
      </c>
      <c r="S31" s="76">
        <f t="shared" si="10"/>
        <v>0</v>
      </c>
    </row>
    <row r="32" spans="1:19">
      <c r="A32" s="183"/>
      <c r="B32" s="183"/>
      <c r="C32" s="179"/>
      <c r="D32" s="179"/>
      <c r="E32" s="180"/>
      <c r="F32" s="143"/>
      <c r="G32" s="177"/>
      <c r="H32" s="178"/>
      <c r="I32" s="178"/>
      <c r="J32" s="178"/>
      <c r="K32" s="74">
        <f t="shared" si="8"/>
        <v>0</v>
      </c>
      <c r="L32" s="74">
        <f t="shared" si="0"/>
        <v>0</v>
      </c>
      <c r="M32" s="74">
        <f t="shared" si="1"/>
        <v>0</v>
      </c>
      <c r="N32" s="75" t="str">
        <f t="shared" si="2"/>
        <v/>
      </c>
      <c r="O32" s="184">
        <f t="shared" si="3"/>
        <v>0</v>
      </c>
      <c r="P32" s="74">
        <f t="shared" si="4"/>
        <v>0</v>
      </c>
      <c r="Q32" s="74">
        <f t="shared" si="5"/>
        <v>0</v>
      </c>
      <c r="R32" s="76">
        <f t="shared" si="9"/>
        <v>0</v>
      </c>
      <c r="S32" s="76">
        <f t="shared" si="10"/>
        <v>0</v>
      </c>
    </row>
    <row r="33" spans="1:19">
      <c r="A33" s="183"/>
      <c r="B33" s="183"/>
      <c r="C33" s="179"/>
      <c r="D33" s="179"/>
      <c r="E33" s="180"/>
      <c r="F33" s="143"/>
      <c r="G33" s="177"/>
      <c r="H33" s="178"/>
      <c r="I33" s="178"/>
      <c r="J33" s="178"/>
      <c r="K33" s="74">
        <f t="shared" si="8"/>
        <v>0</v>
      </c>
      <c r="L33" s="74">
        <f t="shared" si="0"/>
        <v>0</v>
      </c>
      <c r="M33" s="74">
        <f t="shared" si="1"/>
        <v>0</v>
      </c>
      <c r="N33" s="75" t="str">
        <f t="shared" si="2"/>
        <v/>
      </c>
      <c r="O33" s="184">
        <f t="shared" si="3"/>
        <v>0</v>
      </c>
      <c r="P33" s="74">
        <f t="shared" si="4"/>
        <v>0</v>
      </c>
      <c r="Q33" s="74">
        <f t="shared" si="5"/>
        <v>0</v>
      </c>
      <c r="R33" s="76">
        <f t="shared" si="9"/>
        <v>0</v>
      </c>
      <c r="S33" s="76">
        <f t="shared" si="10"/>
        <v>0</v>
      </c>
    </row>
    <row r="34" spans="1:19">
      <c r="A34" s="183"/>
      <c r="B34" s="183"/>
      <c r="C34" s="179"/>
      <c r="D34" s="179"/>
      <c r="E34" s="180"/>
      <c r="F34" s="143"/>
      <c r="G34" s="177"/>
      <c r="H34" s="178"/>
      <c r="I34" s="178"/>
      <c r="J34" s="178"/>
      <c r="K34" s="74">
        <f t="shared" si="8"/>
        <v>0</v>
      </c>
      <c r="L34" s="74">
        <f t="shared" si="0"/>
        <v>0</v>
      </c>
      <c r="M34" s="74">
        <f t="shared" si="1"/>
        <v>0</v>
      </c>
      <c r="N34" s="75" t="str">
        <f t="shared" si="2"/>
        <v/>
      </c>
      <c r="O34" s="184">
        <f t="shared" si="3"/>
        <v>0</v>
      </c>
      <c r="P34" s="74">
        <f t="shared" si="4"/>
        <v>0</v>
      </c>
      <c r="Q34" s="74">
        <f t="shared" si="5"/>
        <v>0</v>
      </c>
      <c r="R34" s="76">
        <f t="shared" si="9"/>
        <v>0</v>
      </c>
      <c r="S34" s="76">
        <f t="shared" si="10"/>
        <v>0</v>
      </c>
    </row>
    <row r="35" spans="1:19">
      <c r="A35" s="183"/>
      <c r="B35" s="183"/>
      <c r="C35" s="179"/>
      <c r="D35" s="179"/>
      <c r="E35" s="180"/>
      <c r="F35" s="143"/>
      <c r="G35" s="177"/>
      <c r="H35" s="178"/>
      <c r="I35" s="178"/>
      <c r="J35" s="178"/>
      <c r="K35" s="74">
        <f t="shared" si="8"/>
        <v>0</v>
      </c>
      <c r="L35" s="74">
        <f t="shared" si="0"/>
        <v>0</v>
      </c>
      <c r="M35" s="74">
        <f t="shared" si="1"/>
        <v>0</v>
      </c>
      <c r="N35" s="75" t="str">
        <f t="shared" si="2"/>
        <v/>
      </c>
      <c r="O35" s="184">
        <f t="shared" si="3"/>
        <v>0</v>
      </c>
      <c r="P35" s="74">
        <f t="shared" si="4"/>
        <v>0</v>
      </c>
      <c r="Q35" s="74">
        <f t="shared" si="5"/>
        <v>0</v>
      </c>
      <c r="R35" s="76">
        <f t="shared" si="9"/>
        <v>0</v>
      </c>
      <c r="S35" s="76">
        <f t="shared" si="10"/>
        <v>0</v>
      </c>
    </row>
    <row r="36" spans="1:19">
      <c r="A36" s="183"/>
      <c r="B36" s="183"/>
      <c r="C36" s="179"/>
      <c r="D36" s="179"/>
      <c r="E36" s="180"/>
      <c r="F36" s="143"/>
      <c r="G36" s="177"/>
      <c r="H36" s="178"/>
      <c r="I36" s="178"/>
      <c r="J36" s="178"/>
      <c r="K36" s="74">
        <f t="shared" si="8"/>
        <v>0</v>
      </c>
      <c r="L36" s="74">
        <f t="shared" si="0"/>
        <v>0</v>
      </c>
      <c r="M36" s="74">
        <f t="shared" si="1"/>
        <v>0</v>
      </c>
      <c r="N36" s="75" t="str">
        <f t="shared" si="2"/>
        <v/>
      </c>
      <c r="O36" s="184">
        <f t="shared" si="3"/>
        <v>0</v>
      </c>
      <c r="P36" s="74">
        <f t="shared" si="4"/>
        <v>0</v>
      </c>
      <c r="Q36" s="74">
        <f t="shared" si="5"/>
        <v>0</v>
      </c>
      <c r="R36" s="76">
        <f t="shared" si="9"/>
        <v>0</v>
      </c>
      <c r="S36" s="76">
        <f t="shared" si="10"/>
        <v>0</v>
      </c>
    </row>
    <row r="37" spans="1:19">
      <c r="A37" s="183"/>
      <c r="B37" s="183"/>
      <c r="C37" s="179"/>
      <c r="D37" s="179"/>
      <c r="E37" s="180"/>
      <c r="F37" s="143"/>
      <c r="G37" s="177"/>
      <c r="H37" s="178"/>
      <c r="I37" s="178"/>
      <c r="J37" s="178"/>
      <c r="K37" s="74">
        <f t="shared" si="8"/>
        <v>0</v>
      </c>
      <c r="L37" s="74">
        <f t="shared" si="0"/>
        <v>0</v>
      </c>
      <c r="M37" s="74">
        <f t="shared" si="1"/>
        <v>0</v>
      </c>
      <c r="N37" s="75" t="str">
        <f t="shared" si="2"/>
        <v/>
      </c>
      <c r="O37" s="184">
        <f t="shared" si="3"/>
        <v>0</v>
      </c>
      <c r="P37" s="74">
        <f t="shared" si="4"/>
        <v>0</v>
      </c>
      <c r="Q37" s="74">
        <f t="shared" si="5"/>
        <v>0</v>
      </c>
      <c r="R37" s="76">
        <f t="shared" si="9"/>
        <v>0</v>
      </c>
      <c r="S37" s="76">
        <f t="shared" si="10"/>
        <v>0</v>
      </c>
    </row>
    <row r="38" spans="1:19">
      <c r="A38" s="183"/>
      <c r="B38" s="183"/>
      <c r="C38" s="179"/>
      <c r="D38" s="179"/>
      <c r="E38" s="180"/>
      <c r="F38" s="143"/>
      <c r="G38" s="177"/>
      <c r="H38" s="178"/>
      <c r="I38" s="178"/>
      <c r="J38" s="178"/>
      <c r="K38" s="74">
        <f t="shared" si="8"/>
        <v>0</v>
      </c>
      <c r="L38" s="74">
        <f t="shared" si="0"/>
        <v>0</v>
      </c>
      <c r="M38" s="74">
        <f t="shared" si="1"/>
        <v>0</v>
      </c>
      <c r="N38" s="75" t="str">
        <f t="shared" si="2"/>
        <v/>
      </c>
      <c r="O38" s="184">
        <f t="shared" si="3"/>
        <v>0</v>
      </c>
      <c r="P38" s="74">
        <f t="shared" si="4"/>
        <v>0</v>
      </c>
      <c r="Q38" s="74">
        <f t="shared" si="5"/>
        <v>0</v>
      </c>
      <c r="R38" s="76">
        <f t="shared" si="9"/>
        <v>0</v>
      </c>
      <c r="S38" s="76">
        <f t="shared" si="10"/>
        <v>0</v>
      </c>
    </row>
    <row r="39" spans="1:19">
      <c r="A39" s="183"/>
      <c r="B39" s="183"/>
      <c r="C39" s="179"/>
      <c r="D39" s="179"/>
      <c r="E39" s="180"/>
      <c r="F39" s="143"/>
      <c r="G39" s="177"/>
      <c r="H39" s="178"/>
      <c r="I39" s="178"/>
      <c r="J39" s="178"/>
      <c r="K39" s="74">
        <f t="shared" si="8"/>
        <v>0</v>
      </c>
      <c r="L39" s="74">
        <f t="shared" si="0"/>
        <v>0</v>
      </c>
      <c r="M39" s="74">
        <f t="shared" si="1"/>
        <v>0</v>
      </c>
      <c r="N39" s="75" t="str">
        <f t="shared" si="2"/>
        <v/>
      </c>
      <c r="O39" s="184">
        <f t="shared" si="3"/>
        <v>0</v>
      </c>
      <c r="P39" s="74">
        <f t="shared" si="4"/>
        <v>0</v>
      </c>
      <c r="Q39" s="74">
        <f t="shared" si="5"/>
        <v>0</v>
      </c>
      <c r="R39" s="76">
        <f t="shared" si="9"/>
        <v>0</v>
      </c>
      <c r="S39" s="76">
        <f t="shared" si="10"/>
        <v>0</v>
      </c>
    </row>
    <row r="40" spans="1:19">
      <c r="A40" s="183"/>
      <c r="B40" s="183"/>
      <c r="C40" s="179"/>
      <c r="D40" s="179"/>
      <c r="E40" s="180"/>
      <c r="F40" s="143"/>
      <c r="G40" s="177"/>
      <c r="H40" s="178"/>
      <c r="I40" s="178"/>
      <c r="J40" s="178"/>
      <c r="K40" s="74">
        <f t="shared" si="8"/>
        <v>0</v>
      </c>
      <c r="L40" s="74">
        <f t="shared" si="0"/>
        <v>0</v>
      </c>
      <c r="M40" s="74">
        <f t="shared" si="1"/>
        <v>0</v>
      </c>
      <c r="N40" s="75" t="str">
        <f t="shared" si="2"/>
        <v/>
      </c>
      <c r="O40" s="184">
        <f t="shared" si="3"/>
        <v>0</v>
      </c>
      <c r="P40" s="74">
        <f t="shared" si="4"/>
        <v>0</v>
      </c>
      <c r="Q40" s="74">
        <f t="shared" si="5"/>
        <v>0</v>
      </c>
      <c r="R40" s="76">
        <f t="shared" si="9"/>
        <v>0</v>
      </c>
      <c r="S40" s="76">
        <f t="shared" si="10"/>
        <v>0</v>
      </c>
    </row>
    <row r="41" spans="1:19">
      <c r="A41" s="183"/>
      <c r="B41" s="183"/>
      <c r="C41" s="179"/>
      <c r="D41" s="179"/>
      <c r="E41" s="180"/>
      <c r="F41" s="143"/>
      <c r="G41" s="177"/>
      <c r="H41" s="178"/>
      <c r="I41" s="178"/>
      <c r="J41" s="178"/>
      <c r="K41" s="74">
        <f t="shared" si="8"/>
        <v>0</v>
      </c>
      <c r="L41" s="74">
        <f t="shared" si="0"/>
        <v>0</v>
      </c>
      <c r="M41" s="74">
        <f t="shared" si="1"/>
        <v>0</v>
      </c>
      <c r="N41" s="75" t="str">
        <f t="shared" si="2"/>
        <v/>
      </c>
      <c r="O41" s="184">
        <f t="shared" si="3"/>
        <v>0</v>
      </c>
      <c r="P41" s="74">
        <f t="shared" si="4"/>
        <v>0</v>
      </c>
      <c r="Q41" s="74">
        <f t="shared" si="5"/>
        <v>0</v>
      </c>
      <c r="R41" s="76">
        <f t="shared" si="9"/>
        <v>0</v>
      </c>
      <c r="S41" s="76">
        <f t="shared" si="10"/>
        <v>0</v>
      </c>
    </row>
    <row r="42" spans="1:19">
      <c r="A42" s="183"/>
      <c r="B42" s="183"/>
      <c r="C42" s="179"/>
      <c r="D42" s="179"/>
      <c r="E42" s="180"/>
      <c r="F42" s="143"/>
      <c r="G42" s="177"/>
      <c r="H42" s="178"/>
      <c r="I42" s="178"/>
      <c r="J42" s="178"/>
      <c r="K42" s="74">
        <f t="shared" si="8"/>
        <v>0</v>
      </c>
      <c r="L42" s="74">
        <f t="shared" si="0"/>
        <v>0</v>
      </c>
      <c r="M42" s="74">
        <f t="shared" si="1"/>
        <v>0</v>
      </c>
      <c r="N42" s="75" t="str">
        <f t="shared" si="2"/>
        <v/>
      </c>
      <c r="O42" s="184">
        <f t="shared" si="3"/>
        <v>0</v>
      </c>
      <c r="P42" s="74">
        <f t="shared" si="4"/>
        <v>0</v>
      </c>
      <c r="Q42" s="74">
        <f t="shared" si="5"/>
        <v>0</v>
      </c>
      <c r="R42" s="76">
        <f t="shared" si="9"/>
        <v>0</v>
      </c>
      <c r="S42" s="76">
        <f t="shared" si="10"/>
        <v>0</v>
      </c>
    </row>
    <row r="43" spans="1:19">
      <c r="A43" s="183"/>
      <c r="B43" s="183"/>
      <c r="C43" s="179"/>
      <c r="D43" s="179"/>
      <c r="E43" s="180"/>
      <c r="F43" s="143"/>
      <c r="G43" s="177"/>
      <c r="H43" s="178"/>
      <c r="I43" s="178"/>
      <c r="J43" s="178"/>
      <c r="K43" s="74">
        <f t="shared" si="8"/>
        <v>0</v>
      </c>
      <c r="L43" s="74">
        <f t="shared" si="0"/>
        <v>0</v>
      </c>
      <c r="M43" s="74">
        <f t="shared" si="1"/>
        <v>0</v>
      </c>
      <c r="N43" s="75" t="str">
        <f t="shared" si="2"/>
        <v/>
      </c>
      <c r="O43" s="184">
        <f t="shared" si="3"/>
        <v>0</v>
      </c>
      <c r="P43" s="74">
        <f t="shared" si="4"/>
        <v>0</v>
      </c>
      <c r="Q43" s="74">
        <f t="shared" si="5"/>
        <v>0</v>
      </c>
      <c r="R43" s="76">
        <f t="shared" si="9"/>
        <v>0</v>
      </c>
      <c r="S43" s="76">
        <f t="shared" si="10"/>
        <v>0</v>
      </c>
    </row>
    <row r="44" spans="1:19">
      <c r="A44" s="183"/>
      <c r="B44" s="183"/>
      <c r="C44" s="179"/>
      <c r="D44" s="179"/>
      <c r="E44" s="180"/>
      <c r="F44" s="143"/>
      <c r="G44" s="177"/>
      <c r="H44" s="178"/>
      <c r="I44" s="178"/>
      <c r="J44" s="178"/>
      <c r="K44" s="74">
        <f t="shared" si="8"/>
        <v>0</v>
      </c>
      <c r="L44" s="74">
        <f t="shared" si="0"/>
        <v>0</v>
      </c>
      <c r="M44" s="74">
        <f t="shared" si="1"/>
        <v>0</v>
      </c>
      <c r="N44" s="75" t="str">
        <f t="shared" si="2"/>
        <v/>
      </c>
      <c r="O44" s="184">
        <f t="shared" si="3"/>
        <v>0</v>
      </c>
      <c r="P44" s="74">
        <f t="shared" si="4"/>
        <v>0</v>
      </c>
      <c r="Q44" s="74">
        <f t="shared" si="5"/>
        <v>0</v>
      </c>
      <c r="R44" s="76">
        <f t="shared" si="9"/>
        <v>0</v>
      </c>
      <c r="S44" s="76">
        <f t="shared" si="10"/>
        <v>0</v>
      </c>
    </row>
    <row r="45" spans="1:19">
      <c r="A45" s="183"/>
      <c r="B45" s="183"/>
      <c r="C45" s="179"/>
      <c r="D45" s="179"/>
      <c r="E45" s="180"/>
      <c r="F45" s="143"/>
      <c r="G45" s="177"/>
      <c r="H45" s="178"/>
      <c r="I45" s="178"/>
      <c r="J45" s="178"/>
      <c r="K45" s="74">
        <f t="shared" si="8"/>
        <v>0</v>
      </c>
      <c r="L45" s="74">
        <f t="shared" si="0"/>
        <v>0</v>
      </c>
      <c r="M45" s="74">
        <f t="shared" si="1"/>
        <v>0</v>
      </c>
      <c r="N45" s="75" t="str">
        <f t="shared" si="2"/>
        <v/>
      </c>
      <c r="O45" s="184">
        <f t="shared" si="3"/>
        <v>0</v>
      </c>
      <c r="P45" s="74">
        <f t="shared" si="4"/>
        <v>0</v>
      </c>
      <c r="Q45" s="74">
        <f t="shared" si="5"/>
        <v>0</v>
      </c>
      <c r="R45" s="76">
        <f t="shared" si="9"/>
        <v>0</v>
      </c>
      <c r="S45" s="76">
        <f t="shared" si="10"/>
        <v>0</v>
      </c>
    </row>
    <row r="46" spans="1:19">
      <c r="A46" s="183"/>
      <c r="B46" s="183"/>
      <c r="C46" s="179"/>
      <c r="D46" s="179"/>
      <c r="E46" s="180"/>
      <c r="F46" s="143"/>
      <c r="G46" s="177"/>
      <c r="H46" s="178"/>
      <c r="I46" s="178"/>
      <c r="J46" s="178"/>
      <c r="K46" s="74">
        <f t="shared" si="8"/>
        <v>0</v>
      </c>
      <c r="L46" s="74">
        <f t="shared" si="0"/>
        <v>0</v>
      </c>
      <c r="M46" s="74">
        <f t="shared" si="1"/>
        <v>0</v>
      </c>
      <c r="N46" s="75" t="str">
        <f t="shared" si="2"/>
        <v/>
      </c>
      <c r="O46" s="184">
        <f t="shared" si="3"/>
        <v>0</v>
      </c>
      <c r="P46" s="74">
        <f t="shared" si="4"/>
        <v>0</v>
      </c>
      <c r="Q46" s="74">
        <f t="shared" si="5"/>
        <v>0</v>
      </c>
      <c r="R46" s="76">
        <f t="shared" si="9"/>
        <v>0</v>
      </c>
      <c r="S46" s="76">
        <f t="shared" si="10"/>
        <v>0</v>
      </c>
    </row>
    <row r="47" spans="1:19">
      <c r="A47" s="183"/>
      <c r="B47" s="183"/>
      <c r="C47" s="179"/>
      <c r="D47" s="179"/>
      <c r="E47" s="180"/>
      <c r="F47" s="143"/>
      <c r="G47" s="177"/>
      <c r="H47" s="178"/>
      <c r="I47" s="178"/>
      <c r="J47" s="178"/>
      <c r="K47" s="74">
        <f t="shared" si="8"/>
        <v>0</v>
      </c>
      <c r="L47" s="74">
        <f t="shared" si="0"/>
        <v>0</v>
      </c>
      <c r="M47" s="74">
        <f t="shared" si="1"/>
        <v>0</v>
      </c>
      <c r="N47" s="75" t="str">
        <f t="shared" si="2"/>
        <v/>
      </c>
      <c r="O47" s="184">
        <f t="shared" si="3"/>
        <v>0</v>
      </c>
      <c r="P47" s="74">
        <f t="shared" si="4"/>
        <v>0</v>
      </c>
      <c r="Q47" s="74">
        <f t="shared" si="5"/>
        <v>0</v>
      </c>
      <c r="R47" s="76">
        <f t="shared" si="9"/>
        <v>0</v>
      </c>
      <c r="S47" s="76">
        <f t="shared" si="10"/>
        <v>0</v>
      </c>
    </row>
    <row r="48" spans="1:19">
      <c r="A48" s="183"/>
      <c r="B48" s="183"/>
      <c r="C48" s="179"/>
      <c r="D48" s="179"/>
      <c r="E48" s="180"/>
      <c r="F48" s="143"/>
      <c r="G48" s="177"/>
      <c r="H48" s="178"/>
      <c r="I48" s="178"/>
      <c r="J48" s="178"/>
      <c r="K48" s="74">
        <f t="shared" si="8"/>
        <v>0</v>
      </c>
      <c r="L48" s="74">
        <f t="shared" si="0"/>
        <v>0</v>
      </c>
      <c r="M48" s="74">
        <f t="shared" si="1"/>
        <v>0</v>
      </c>
      <c r="N48" s="75" t="str">
        <f t="shared" si="2"/>
        <v/>
      </c>
      <c r="O48" s="184">
        <f t="shared" si="3"/>
        <v>0</v>
      </c>
      <c r="P48" s="74">
        <f t="shared" si="4"/>
        <v>0</v>
      </c>
      <c r="Q48" s="74">
        <f t="shared" si="5"/>
        <v>0</v>
      </c>
      <c r="R48" s="76">
        <f t="shared" si="9"/>
        <v>0</v>
      </c>
      <c r="S48" s="76">
        <f t="shared" si="10"/>
        <v>0</v>
      </c>
    </row>
    <row r="49" spans="1:19">
      <c r="A49" s="183"/>
      <c r="B49" s="183"/>
      <c r="C49" s="179"/>
      <c r="D49" s="179"/>
      <c r="E49" s="180"/>
      <c r="F49" s="143"/>
      <c r="G49" s="177"/>
      <c r="H49" s="178"/>
      <c r="I49" s="178"/>
      <c r="J49" s="178"/>
      <c r="K49" s="74">
        <f t="shared" si="8"/>
        <v>0</v>
      </c>
      <c r="L49" s="74">
        <f t="shared" si="0"/>
        <v>0</v>
      </c>
      <c r="M49" s="74">
        <f t="shared" si="1"/>
        <v>0</v>
      </c>
      <c r="N49" s="75" t="str">
        <f t="shared" si="2"/>
        <v/>
      </c>
      <c r="O49" s="184">
        <f t="shared" si="3"/>
        <v>0</v>
      </c>
      <c r="P49" s="74">
        <f t="shared" si="4"/>
        <v>0</v>
      </c>
      <c r="Q49" s="74">
        <f t="shared" si="5"/>
        <v>0</v>
      </c>
      <c r="R49" s="76">
        <f t="shared" si="9"/>
        <v>0</v>
      </c>
      <c r="S49" s="76">
        <f t="shared" si="10"/>
        <v>0</v>
      </c>
    </row>
    <row r="50" spans="1:19">
      <c r="A50" s="183"/>
      <c r="B50" s="183"/>
      <c r="C50" s="179"/>
      <c r="D50" s="179"/>
      <c r="E50" s="180"/>
      <c r="F50" s="143"/>
      <c r="G50" s="177"/>
      <c r="H50" s="178"/>
      <c r="I50" s="178"/>
      <c r="J50" s="178"/>
      <c r="K50" s="74">
        <f t="shared" si="8"/>
        <v>0</v>
      </c>
      <c r="L50" s="74">
        <f t="shared" si="0"/>
        <v>0</v>
      </c>
      <c r="M50" s="74">
        <f t="shared" si="1"/>
        <v>0</v>
      </c>
      <c r="N50" s="75" t="str">
        <f t="shared" si="2"/>
        <v/>
      </c>
      <c r="O50" s="184">
        <f t="shared" si="3"/>
        <v>0</v>
      </c>
      <c r="P50" s="74">
        <f t="shared" si="4"/>
        <v>0</v>
      </c>
      <c r="Q50" s="74">
        <f t="shared" si="5"/>
        <v>0</v>
      </c>
      <c r="R50" s="76">
        <f t="shared" si="9"/>
        <v>0</v>
      </c>
      <c r="S50" s="76">
        <f t="shared" si="10"/>
        <v>0</v>
      </c>
    </row>
    <row r="51" spans="1:19">
      <c r="A51" s="183"/>
      <c r="B51" s="183"/>
      <c r="C51" s="179"/>
      <c r="D51" s="179"/>
      <c r="E51" s="180"/>
      <c r="F51" s="143"/>
      <c r="G51" s="177"/>
      <c r="H51" s="178"/>
      <c r="I51" s="178"/>
      <c r="J51" s="178"/>
      <c r="K51" s="74">
        <f t="shared" si="8"/>
        <v>0</v>
      </c>
      <c r="L51" s="74">
        <f t="shared" si="0"/>
        <v>0</v>
      </c>
      <c r="M51" s="74">
        <f t="shared" si="1"/>
        <v>0</v>
      </c>
      <c r="N51" s="75" t="str">
        <f t="shared" si="2"/>
        <v/>
      </c>
      <c r="O51" s="184">
        <f t="shared" si="3"/>
        <v>0</v>
      </c>
      <c r="P51" s="74">
        <f t="shared" si="4"/>
        <v>0</v>
      </c>
      <c r="Q51" s="74">
        <f t="shared" si="5"/>
        <v>0</v>
      </c>
      <c r="R51" s="76">
        <f t="shared" si="9"/>
        <v>0</v>
      </c>
      <c r="S51" s="76">
        <f t="shared" si="10"/>
        <v>0</v>
      </c>
    </row>
    <row r="52" spans="1:19">
      <c r="A52" s="183"/>
      <c r="B52" s="183"/>
      <c r="C52" s="179"/>
      <c r="D52" s="179"/>
      <c r="E52" s="180"/>
      <c r="F52" s="143"/>
      <c r="G52" s="177"/>
      <c r="H52" s="178"/>
      <c r="I52" s="178"/>
      <c r="J52" s="178"/>
      <c r="K52" s="74">
        <f t="shared" si="8"/>
        <v>0</v>
      </c>
      <c r="L52" s="74">
        <f t="shared" si="0"/>
        <v>0</v>
      </c>
      <c r="M52" s="74">
        <f t="shared" si="1"/>
        <v>0</v>
      </c>
      <c r="N52" s="75" t="str">
        <f t="shared" si="2"/>
        <v/>
      </c>
      <c r="O52" s="184">
        <f t="shared" si="3"/>
        <v>0</v>
      </c>
      <c r="P52" s="74">
        <f t="shared" si="4"/>
        <v>0</v>
      </c>
      <c r="Q52" s="74">
        <f t="shared" si="5"/>
        <v>0</v>
      </c>
      <c r="R52" s="76">
        <f t="shared" si="9"/>
        <v>0</v>
      </c>
      <c r="S52" s="76">
        <f t="shared" si="10"/>
        <v>0</v>
      </c>
    </row>
    <row r="53" spans="1:19">
      <c r="A53" s="183"/>
      <c r="B53" s="183"/>
      <c r="C53" s="179"/>
      <c r="D53" s="179"/>
      <c r="E53" s="180"/>
      <c r="F53" s="143"/>
      <c r="G53" s="177"/>
      <c r="H53" s="178"/>
      <c r="I53" s="178"/>
      <c r="J53" s="178"/>
      <c r="K53" s="74">
        <f t="shared" si="8"/>
        <v>0</v>
      </c>
      <c r="L53" s="74">
        <f t="shared" si="0"/>
        <v>0</v>
      </c>
      <c r="M53" s="74">
        <f t="shared" si="1"/>
        <v>0</v>
      </c>
      <c r="N53" s="75" t="str">
        <f t="shared" si="2"/>
        <v/>
      </c>
      <c r="O53" s="184">
        <f t="shared" si="3"/>
        <v>0</v>
      </c>
      <c r="P53" s="74">
        <f t="shared" si="4"/>
        <v>0</v>
      </c>
      <c r="Q53" s="74">
        <f t="shared" si="5"/>
        <v>0</v>
      </c>
      <c r="R53" s="76">
        <f t="shared" si="9"/>
        <v>0</v>
      </c>
      <c r="S53" s="76">
        <f t="shared" si="10"/>
        <v>0</v>
      </c>
    </row>
    <row r="54" spans="1:19">
      <c r="A54" s="183"/>
      <c r="B54" s="183"/>
      <c r="C54" s="179"/>
      <c r="D54" s="179"/>
      <c r="E54" s="180"/>
      <c r="F54" s="143"/>
      <c r="G54" s="177"/>
      <c r="H54" s="178"/>
      <c r="I54" s="178"/>
      <c r="J54" s="178"/>
      <c r="K54" s="74">
        <f t="shared" si="8"/>
        <v>0</v>
      </c>
      <c r="L54" s="74">
        <f t="shared" si="0"/>
        <v>0</v>
      </c>
      <c r="M54" s="74">
        <f t="shared" si="1"/>
        <v>0</v>
      </c>
      <c r="N54" s="75" t="str">
        <f t="shared" si="2"/>
        <v/>
      </c>
      <c r="O54" s="184">
        <f t="shared" si="3"/>
        <v>0</v>
      </c>
      <c r="P54" s="74">
        <f t="shared" si="4"/>
        <v>0</v>
      </c>
      <c r="Q54" s="74">
        <f t="shared" si="5"/>
        <v>0</v>
      </c>
      <c r="R54" s="76">
        <f t="shared" si="9"/>
        <v>0</v>
      </c>
      <c r="S54" s="76">
        <f t="shared" si="10"/>
        <v>0</v>
      </c>
    </row>
    <row r="55" spans="1:19">
      <c r="A55" s="183"/>
      <c r="B55" s="183"/>
      <c r="C55" s="179"/>
      <c r="D55" s="179"/>
      <c r="E55" s="180"/>
      <c r="F55" s="143"/>
      <c r="G55" s="177"/>
      <c r="H55" s="178"/>
      <c r="I55" s="178"/>
      <c r="J55" s="178"/>
      <c r="K55" s="74">
        <f t="shared" si="8"/>
        <v>0</v>
      </c>
      <c r="L55" s="74">
        <f t="shared" si="0"/>
        <v>0</v>
      </c>
      <c r="M55" s="74">
        <f t="shared" si="1"/>
        <v>0</v>
      </c>
      <c r="N55" s="75" t="str">
        <f t="shared" si="2"/>
        <v/>
      </c>
      <c r="O55" s="184">
        <f t="shared" si="3"/>
        <v>0</v>
      </c>
      <c r="P55" s="74">
        <f t="shared" si="4"/>
        <v>0</v>
      </c>
      <c r="Q55" s="74">
        <f t="shared" si="5"/>
        <v>0</v>
      </c>
      <c r="R55" s="76">
        <f t="shared" si="9"/>
        <v>0</v>
      </c>
      <c r="S55" s="76">
        <f t="shared" si="10"/>
        <v>0</v>
      </c>
    </row>
    <row r="56" spans="1:19">
      <c r="A56" s="183"/>
      <c r="B56" s="183"/>
      <c r="C56" s="179"/>
      <c r="D56" s="179"/>
      <c r="E56" s="180"/>
      <c r="F56" s="143"/>
      <c r="G56" s="177"/>
      <c r="H56" s="178"/>
      <c r="I56" s="178"/>
      <c r="J56" s="178"/>
      <c r="K56" s="74">
        <f t="shared" si="8"/>
        <v>0</v>
      </c>
      <c r="L56" s="74">
        <f t="shared" si="0"/>
        <v>0</v>
      </c>
      <c r="M56" s="74">
        <f t="shared" si="1"/>
        <v>0</v>
      </c>
      <c r="N56" s="75" t="str">
        <f t="shared" si="2"/>
        <v/>
      </c>
      <c r="O56" s="184">
        <f t="shared" si="3"/>
        <v>0</v>
      </c>
      <c r="P56" s="74">
        <f t="shared" si="4"/>
        <v>0</v>
      </c>
      <c r="Q56" s="74">
        <f t="shared" si="5"/>
        <v>0</v>
      </c>
      <c r="R56" s="76">
        <f t="shared" si="9"/>
        <v>0</v>
      </c>
      <c r="S56" s="76">
        <f t="shared" si="10"/>
        <v>0</v>
      </c>
    </row>
    <row r="57" spans="1:19">
      <c r="A57" s="183"/>
      <c r="B57" s="183"/>
      <c r="C57" s="179"/>
      <c r="D57" s="179"/>
      <c r="E57" s="180"/>
      <c r="F57" s="143"/>
      <c r="G57" s="177"/>
      <c r="H57" s="178"/>
      <c r="I57" s="178"/>
      <c r="J57" s="178"/>
      <c r="K57" s="74">
        <f t="shared" si="8"/>
        <v>0</v>
      </c>
      <c r="L57" s="74">
        <f t="shared" si="0"/>
        <v>0</v>
      </c>
      <c r="M57" s="74">
        <f t="shared" si="1"/>
        <v>0</v>
      </c>
      <c r="N57" s="75" t="str">
        <f t="shared" si="2"/>
        <v/>
      </c>
      <c r="O57" s="184">
        <f t="shared" si="3"/>
        <v>0</v>
      </c>
      <c r="P57" s="74">
        <f t="shared" si="4"/>
        <v>0</v>
      </c>
      <c r="Q57" s="74">
        <f t="shared" si="5"/>
        <v>0</v>
      </c>
      <c r="R57" s="76">
        <f t="shared" si="9"/>
        <v>0</v>
      </c>
      <c r="S57" s="76">
        <f t="shared" si="10"/>
        <v>0</v>
      </c>
    </row>
    <row r="58" spans="1:19">
      <c r="A58" s="183"/>
      <c r="B58" s="183"/>
      <c r="C58" s="179"/>
      <c r="D58" s="179"/>
      <c r="E58" s="180"/>
      <c r="F58" s="143"/>
      <c r="G58" s="177"/>
      <c r="H58" s="178"/>
      <c r="I58" s="178"/>
      <c r="J58" s="178"/>
      <c r="K58" s="74">
        <f t="shared" si="8"/>
        <v>0</v>
      </c>
      <c r="L58" s="74">
        <f t="shared" si="0"/>
        <v>0</v>
      </c>
      <c r="M58" s="74">
        <f t="shared" si="1"/>
        <v>0</v>
      </c>
      <c r="N58" s="75" t="str">
        <f t="shared" si="2"/>
        <v/>
      </c>
      <c r="O58" s="184">
        <f t="shared" si="3"/>
        <v>0</v>
      </c>
      <c r="P58" s="74">
        <f t="shared" si="4"/>
        <v>0</v>
      </c>
      <c r="Q58" s="74">
        <f t="shared" si="5"/>
        <v>0</v>
      </c>
      <c r="R58" s="76">
        <f t="shared" si="9"/>
        <v>0</v>
      </c>
      <c r="S58" s="76">
        <f t="shared" si="10"/>
        <v>0</v>
      </c>
    </row>
    <row r="59" spans="1:19">
      <c r="A59" s="183"/>
      <c r="B59" s="183"/>
      <c r="C59" s="179"/>
      <c r="D59" s="179"/>
      <c r="E59" s="180"/>
      <c r="F59" s="143"/>
      <c r="G59" s="177"/>
      <c r="H59" s="178"/>
      <c r="I59" s="178"/>
      <c r="J59" s="178"/>
      <c r="K59" s="74">
        <f t="shared" si="8"/>
        <v>0</v>
      </c>
      <c r="L59" s="74">
        <f t="shared" si="0"/>
        <v>0</v>
      </c>
      <c r="M59" s="74">
        <f t="shared" si="1"/>
        <v>0</v>
      </c>
      <c r="N59" s="75" t="str">
        <f t="shared" si="2"/>
        <v/>
      </c>
      <c r="O59" s="184">
        <f t="shared" si="3"/>
        <v>0</v>
      </c>
      <c r="P59" s="74">
        <f t="shared" si="4"/>
        <v>0</v>
      </c>
      <c r="Q59" s="74">
        <f t="shared" si="5"/>
        <v>0</v>
      </c>
      <c r="R59" s="76">
        <f t="shared" si="9"/>
        <v>0</v>
      </c>
      <c r="S59" s="76">
        <f t="shared" si="10"/>
        <v>0</v>
      </c>
    </row>
    <row r="60" spans="1:19">
      <c r="A60" s="183"/>
      <c r="B60" s="183"/>
      <c r="C60" s="179"/>
      <c r="D60" s="179"/>
      <c r="E60" s="180"/>
      <c r="F60" s="143"/>
      <c r="G60" s="177"/>
      <c r="H60" s="178"/>
      <c r="I60" s="178"/>
      <c r="J60" s="178"/>
      <c r="K60" s="74">
        <f t="shared" si="8"/>
        <v>0</v>
      </c>
      <c r="L60" s="74">
        <f t="shared" si="0"/>
        <v>0</v>
      </c>
      <c r="M60" s="74">
        <f t="shared" si="1"/>
        <v>0</v>
      </c>
      <c r="N60" s="75" t="str">
        <f t="shared" si="2"/>
        <v/>
      </c>
      <c r="O60" s="184">
        <f t="shared" si="3"/>
        <v>0</v>
      </c>
      <c r="P60" s="74">
        <f t="shared" si="4"/>
        <v>0</v>
      </c>
      <c r="Q60" s="74">
        <f t="shared" si="5"/>
        <v>0</v>
      </c>
      <c r="R60" s="76">
        <f t="shared" si="9"/>
        <v>0</v>
      </c>
      <c r="S60" s="76">
        <f t="shared" si="10"/>
        <v>0</v>
      </c>
    </row>
    <row r="61" spans="1:19">
      <c r="A61" s="183"/>
      <c r="B61" s="183"/>
      <c r="C61" s="179"/>
      <c r="D61" s="179"/>
      <c r="E61" s="180"/>
      <c r="F61" s="143"/>
      <c r="G61" s="177"/>
      <c r="H61" s="178"/>
      <c r="I61" s="178"/>
      <c r="J61" s="178"/>
      <c r="K61" s="74">
        <f t="shared" si="8"/>
        <v>0</v>
      </c>
      <c r="L61" s="74">
        <f t="shared" si="0"/>
        <v>0</v>
      </c>
      <c r="M61" s="74">
        <f t="shared" si="1"/>
        <v>0</v>
      </c>
      <c r="N61" s="75" t="str">
        <f t="shared" si="2"/>
        <v/>
      </c>
      <c r="O61" s="184">
        <f t="shared" si="3"/>
        <v>0</v>
      </c>
      <c r="P61" s="74">
        <f t="shared" si="4"/>
        <v>0</v>
      </c>
      <c r="Q61" s="74">
        <f t="shared" si="5"/>
        <v>0</v>
      </c>
      <c r="R61" s="76">
        <f t="shared" si="9"/>
        <v>0</v>
      </c>
      <c r="S61" s="76">
        <f t="shared" si="10"/>
        <v>0</v>
      </c>
    </row>
    <row r="62" spans="1:19">
      <c r="A62" s="183"/>
      <c r="B62" s="183"/>
      <c r="C62" s="179"/>
      <c r="D62" s="179"/>
      <c r="E62" s="180"/>
      <c r="F62" s="143"/>
      <c r="G62" s="177"/>
      <c r="H62" s="178"/>
      <c r="I62" s="178"/>
      <c r="J62" s="178"/>
      <c r="K62" s="74">
        <f t="shared" si="8"/>
        <v>0</v>
      </c>
      <c r="L62" s="74">
        <f t="shared" si="0"/>
        <v>0</v>
      </c>
      <c r="M62" s="74">
        <f t="shared" si="1"/>
        <v>0</v>
      </c>
      <c r="N62" s="75" t="str">
        <f t="shared" si="2"/>
        <v/>
      </c>
      <c r="O62" s="184">
        <f t="shared" si="3"/>
        <v>0</v>
      </c>
      <c r="P62" s="74">
        <f t="shared" si="4"/>
        <v>0</v>
      </c>
      <c r="Q62" s="74">
        <f t="shared" si="5"/>
        <v>0</v>
      </c>
      <c r="R62" s="76">
        <f t="shared" si="9"/>
        <v>0</v>
      </c>
      <c r="S62" s="76">
        <f t="shared" si="10"/>
        <v>0</v>
      </c>
    </row>
    <row r="63" spans="1:19">
      <c r="A63" s="183"/>
      <c r="B63" s="183"/>
      <c r="C63" s="179"/>
      <c r="D63" s="179"/>
      <c r="E63" s="180"/>
      <c r="F63" s="143"/>
      <c r="G63" s="177"/>
      <c r="H63" s="178"/>
      <c r="I63" s="178"/>
      <c r="J63" s="178"/>
      <c r="K63" s="74">
        <f t="shared" si="8"/>
        <v>0</v>
      </c>
      <c r="L63" s="74">
        <f t="shared" si="0"/>
        <v>0</v>
      </c>
      <c r="M63" s="74">
        <f t="shared" si="1"/>
        <v>0</v>
      </c>
      <c r="N63" s="75" t="str">
        <f t="shared" si="2"/>
        <v/>
      </c>
      <c r="O63" s="184">
        <f t="shared" si="3"/>
        <v>0</v>
      </c>
      <c r="P63" s="74">
        <f t="shared" si="4"/>
        <v>0</v>
      </c>
      <c r="Q63" s="74">
        <f t="shared" si="5"/>
        <v>0</v>
      </c>
      <c r="R63" s="76">
        <f t="shared" si="9"/>
        <v>0</v>
      </c>
      <c r="S63" s="76">
        <f t="shared" si="10"/>
        <v>0</v>
      </c>
    </row>
    <row r="64" spans="1:19">
      <c r="A64" s="183"/>
      <c r="B64" s="183"/>
      <c r="C64" s="179"/>
      <c r="D64" s="179"/>
      <c r="E64" s="180"/>
      <c r="F64" s="143"/>
      <c r="G64" s="177"/>
      <c r="H64" s="178"/>
      <c r="I64" s="178"/>
      <c r="J64" s="178"/>
      <c r="K64" s="74">
        <f t="shared" si="8"/>
        <v>0</v>
      </c>
      <c r="L64" s="74">
        <f t="shared" si="0"/>
        <v>0</v>
      </c>
      <c r="M64" s="74">
        <f t="shared" si="1"/>
        <v>0</v>
      </c>
      <c r="N64" s="75" t="str">
        <f t="shared" si="2"/>
        <v/>
      </c>
      <c r="O64" s="184">
        <f t="shared" si="3"/>
        <v>0</v>
      </c>
      <c r="P64" s="74">
        <f t="shared" si="4"/>
        <v>0</v>
      </c>
      <c r="Q64" s="74">
        <f t="shared" si="5"/>
        <v>0</v>
      </c>
      <c r="R64" s="76">
        <f t="shared" si="9"/>
        <v>0</v>
      </c>
      <c r="S64" s="76">
        <f t="shared" si="10"/>
        <v>0</v>
      </c>
    </row>
    <row r="65" spans="1:19">
      <c r="A65" s="183"/>
      <c r="B65" s="183"/>
      <c r="C65" s="179"/>
      <c r="D65" s="179"/>
      <c r="E65" s="180"/>
      <c r="F65" s="143"/>
      <c r="G65" s="177"/>
      <c r="H65" s="178"/>
      <c r="I65" s="178"/>
      <c r="J65" s="178"/>
      <c r="K65" s="74">
        <f t="shared" si="8"/>
        <v>0</v>
      </c>
      <c r="L65" s="74">
        <f t="shared" si="0"/>
        <v>0</v>
      </c>
      <c r="M65" s="74">
        <f t="shared" si="1"/>
        <v>0</v>
      </c>
      <c r="N65" s="75" t="str">
        <f t="shared" si="2"/>
        <v/>
      </c>
      <c r="O65" s="184">
        <f t="shared" si="3"/>
        <v>0</v>
      </c>
      <c r="P65" s="74">
        <f t="shared" si="4"/>
        <v>0</v>
      </c>
      <c r="Q65" s="74">
        <f t="shared" si="5"/>
        <v>0</v>
      </c>
      <c r="R65" s="76">
        <f t="shared" si="9"/>
        <v>0</v>
      </c>
      <c r="S65" s="76">
        <f t="shared" si="10"/>
        <v>0</v>
      </c>
    </row>
    <row r="66" spans="1:19">
      <c r="A66" s="183"/>
      <c r="B66" s="183"/>
      <c r="C66" s="179"/>
      <c r="D66" s="179"/>
      <c r="E66" s="180"/>
      <c r="F66" s="143"/>
      <c r="G66" s="177"/>
      <c r="H66" s="178"/>
      <c r="I66" s="178"/>
      <c r="J66" s="178"/>
      <c r="K66" s="74">
        <f t="shared" si="8"/>
        <v>0</v>
      </c>
      <c r="L66" s="74">
        <f t="shared" si="0"/>
        <v>0</v>
      </c>
      <c r="M66" s="74">
        <f t="shared" si="1"/>
        <v>0</v>
      </c>
      <c r="N66" s="75" t="str">
        <f t="shared" si="2"/>
        <v/>
      </c>
      <c r="O66" s="184">
        <f t="shared" si="3"/>
        <v>0</v>
      </c>
      <c r="P66" s="74">
        <f t="shared" si="4"/>
        <v>0</v>
      </c>
      <c r="Q66" s="74">
        <f t="shared" si="5"/>
        <v>0</v>
      </c>
      <c r="R66" s="76">
        <f t="shared" si="9"/>
        <v>0</v>
      </c>
      <c r="S66" s="76">
        <f t="shared" si="10"/>
        <v>0</v>
      </c>
    </row>
    <row r="67" spans="1:19">
      <c r="A67" s="183"/>
      <c r="B67" s="183"/>
      <c r="C67" s="179"/>
      <c r="D67" s="179"/>
      <c r="E67" s="180"/>
      <c r="F67" s="143"/>
      <c r="G67" s="177"/>
      <c r="H67" s="178"/>
      <c r="I67" s="178"/>
      <c r="J67" s="178"/>
      <c r="K67" s="74">
        <f t="shared" si="8"/>
        <v>0</v>
      </c>
      <c r="L67" s="74">
        <f t="shared" si="0"/>
        <v>0</v>
      </c>
      <c r="M67" s="74">
        <f t="shared" si="1"/>
        <v>0</v>
      </c>
      <c r="N67" s="75" t="str">
        <f t="shared" si="2"/>
        <v/>
      </c>
      <c r="O67" s="184">
        <f t="shared" si="3"/>
        <v>0</v>
      </c>
      <c r="P67" s="74">
        <f t="shared" si="4"/>
        <v>0</v>
      </c>
      <c r="Q67" s="74">
        <f t="shared" si="5"/>
        <v>0</v>
      </c>
      <c r="R67" s="76">
        <f t="shared" si="9"/>
        <v>0</v>
      </c>
      <c r="S67" s="76">
        <f t="shared" si="10"/>
        <v>0</v>
      </c>
    </row>
    <row r="68" spans="1:19">
      <c r="A68" s="183"/>
      <c r="B68" s="183"/>
      <c r="C68" s="179"/>
      <c r="D68" s="179"/>
      <c r="E68" s="180"/>
      <c r="F68" s="143"/>
      <c r="G68" s="177"/>
      <c r="H68" s="178"/>
      <c r="I68" s="178"/>
      <c r="J68" s="178"/>
      <c r="K68" s="74">
        <f t="shared" si="8"/>
        <v>0</v>
      </c>
      <c r="L68" s="74">
        <f t="shared" si="0"/>
        <v>0</v>
      </c>
      <c r="M68" s="74">
        <f t="shared" si="1"/>
        <v>0</v>
      </c>
      <c r="N68" s="75" t="str">
        <f t="shared" si="2"/>
        <v/>
      </c>
      <c r="O68" s="184">
        <f t="shared" si="3"/>
        <v>0</v>
      </c>
      <c r="P68" s="74">
        <f t="shared" si="4"/>
        <v>0</v>
      </c>
      <c r="Q68" s="74">
        <f t="shared" si="5"/>
        <v>0</v>
      </c>
      <c r="R68" s="76">
        <f t="shared" si="9"/>
        <v>0</v>
      </c>
      <c r="S68" s="76">
        <f t="shared" si="10"/>
        <v>0</v>
      </c>
    </row>
    <row r="69" spans="1:19">
      <c r="A69" s="183"/>
      <c r="B69" s="183"/>
      <c r="C69" s="179"/>
      <c r="D69" s="179"/>
      <c r="E69" s="180"/>
      <c r="F69" s="143"/>
      <c r="G69" s="177"/>
      <c r="H69" s="178"/>
      <c r="I69" s="178"/>
      <c r="J69" s="178"/>
      <c r="K69" s="74">
        <f t="shared" si="8"/>
        <v>0</v>
      </c>
      <c r="L69" s="74">
        <f t="shared" si="0"/>
        <v>0</v>
      </c>
      <c r="M69" s="74">
        <f t="shared" si="1"/>
        <v>0</v>
      </c>
      <c r="N69" s="75" t="str">
        <f t="shared" si="2"/>
        <v/>
      </c>
      <c r="O69" s="184">
        <f t="shared" si="3"/>
        <v>0</v>
      </c>
      <c r="P69" s="74">
        <f t="shared" si="4"/>
        <v>0</v>
      </c>
      <c r="Q69" s="74">
        <f t="shared" si="5"/>
        <v>0</v>
      </c>
      <c r="R69" s="76">
        <f t="shared" si="9"/>
        <v>0</v>
      </c>
      <c r="S69" s="76">
        <f t="shared" si="10"/>
        <v>0</v>
      </c>
    </row>
    <row r="70" spans="1:19">
      <c r="A70" s="183"/>
      <c r="B70" s="183"/>
      <c r="C70" s="179"/>
      <c r="D70" s="179"/>
      <c r="E70" s="180"/>
      <c r="F70" s="143"/>
      <c r="G70" s="177"/>
      <c r="H70" s="178"/>
      <c r="I70" s="178"/>
      <c r="J70" s="178"/>
      <c r="K70" s="74">
        <f t="shared" si="8"/>
        <v>0</v>
      </c>
      <c r="L70" s="74">
        <f t="shared" si="0"/>
        <v>0</v>
      </c>
      <c r="M70" s="74">
        <f t="shared" si="1"/>
        <v>0</v>
      </c>
      <c r="N70" s="75" t="str">
        <f t="shared" si="2"/>
        <v/>
      </c>
      <c r="O70" s="184">
        <f t="shared" si="3"/>
        <v>0</v>
      </c>
      <c r="P70" s="74">
        <f t="shared" si="4"/>
        <v>0</v>
      </c>
      <c r="Q70" s="74">
        <f t="shared" si="5"/>
        <v>0</v>
      </c>
      <c r="R70" s="76">
        <f t="shared" si="9"/>
        <v>0</v>
      </c>
      <c r="S70" s="76">
        <f t="shared" si="10"/>
        <v>0</v>
      </c>
    </row>
    <row r="71" spans="1:19">
      <c r="A71" s="183"/>
      <c r="B71" s="183"/>
      <c r="C71" s="179"/>
      <c r="D71" s="179"/>
      <c r="E71" s="180"/>
      <c r="F71" s="143"/>
      <c r="G71" s="177"/>
      <c r="H71" s="178"/>
      <c r="I71" s="178"/>
      <c r="J71" s="178"/>
      <c r="K71" s="74">
        <f t="shared" si="8"/>
        <v>0</v>
      </c>
      <c r="L71" s="74">
        <f t="shared" si="0"/>
        <v>0</v>
      </c>
      <c r="M71" s="74">
        <f t="shared" si="1"/>
        <v>0</v>
      </c>
      <c r="N71" s="75" t="str">
        <f t="shared" si="2"/>
        <v/>
      </c>
      <c r="O71" s="184">
        <f t="shared" si="3"/>
        <v>0</v>
      </c>
      <c r="P71" s="74">
        <f t="shared" si="4"/>
        <v>0</v>
      </c>
      <c r="Q71" s="74">
        <f t="shared" si="5"/>
        <v>0</v>
      </c>
      <c r="R71" s="76">
        <f t="shared" si="9"/>
        <v>0</v>
      </c>
      <c r="S71" s="76">
        <f t="shared" si="10"/>
        <v>0</v>
      </c>
    </row>
    <row r="72" spans="1:19">
      <c r="A72" s="183"/>
      <c r="B72" s="183"/>
      <c r="C72" s="179"/>
      <c r="D72" s="179"/>
      <c r="E72" s="180"/>
      <c r="F72" s="143"/>
      <c r="G72" s="177"/>
      <c r="H72" s="178"/>
      <c r="I72" s="178"/>
      <c r="J72" s="178"/>
      <c r="K72" s="74">
        <f t="shared" si="8"/>
        <v>0</v>
      </c>
      <c r="L72" s="74">
        <f t="shared" si="0"/>
        <v>0</v>
      </c>
      <c r="M72" s="74">
        <f t="shared" si="1"/>
        <v>0</v>
      </c>
      <c r="N72" s="75" t="str">
        <f t="shared" si="2"/>
        <v/>
      </c>
      <c r="O72" s="184">
        <f t="shared" si="3"/>
        <v>0</v>
      </c>
      <c r="P72" s="74">
        <f t="shared" si="4"/>
        <v>0</v>
      </c>
      <c r="Q72" s="74">
        <f t="shared" si="5"/>
        <v>0</v>
      </c>
      <c r="R72" s="76">
        <f t="shared" si="9"/>
        <v>0</v>
      </c>
      <c r="S72" s="76">
        <f t="shared" si="10"/>
        <v>0</v>
      </c>
    </row>
    <row r="73" spans="1:19">
      <c r="A73" s="183"/>
      <c r="B73" s="183"/>
      <c r="C73" s="179"/>
      <c r="D73" s="179"/>
      <c r="E73" s="180"/>
      <c r="F73" s="143"/>
      <c r="G73" s="177"/>
      <c r="H73" s="178"/>
      <c r="I73" s="178"/>
      <c r="J73" s="178"/>
      <c r="K73" s="74">
        <f t="shared" si="8"/>
        <v>0</v>
      </c>
      <c r="L73" s="74">
        <f t="shared" si="0"/>
        <v>0</v>
      </c>
      <c r="M73" s="74">
        <f t="shared" si="1"/>
        <v>0</v>
      </c>
      <c r="N73" s="75" t="str">
        <f t="shared" si="2"/>
        <v/>
      </c>
      <c r="O73" s="184">
        <f t="shared" si="3"/>
        <v>0</v>
      </c>
      <c r="P73" s="74">
        <f t="shared" si="4"/>
        <v>0</v>
      </c>
      <c r="Q73" s="74">
        <f t="shared" si="5"/>
        <v>0</v>
      </c>
      <c r="R73" s="76">
        <f t="shared" si="9"/>
        <v>0</v>
      </c>
      <c r="S73" s="76">
        <f t="shared" si="10"/>
        <v>0</v>
      </c>
    </row>
    <row r="74" spans="1:19">
      <c r="A74" s="183"/>
      <c r="B74" s="183"/>
      <c r="C74" s="179"/>
      <c r="D74" s="179"/>
      <c r="E74" s="180"/>
      <c r="F74" s="143"/>
      <c r="G74" s="177"/>
      <c r="H74" s="178"/>
      <c r="I74" s="178"/>
      <c r="J74" s="178"/>
      <c r="K74" s="74">
        <f t="shared" si="8"/>
        <v>0</v>
      </c>
      <c r="L74" s="74">
        <f t="shared" si="0"/>
        <v>0</v>
      </c>
      <c r="M74" s="74">
        <f t="shared" si="1"/>
        <v>0</v>
      </c>
      <c r="N74" s="75" t="str">
        <f t="shared" si="2"/>
        <v/>
      </c>
      <c r="O74" s="184">
        <f t="shared" si="3"/>
        <v>0</v>
      </c>
      <c r="P74" s="74">
        <f t="shared" si="4"/>
        <v>0</v>
      </c>
      <c r="Q74" s="74">
        <f t="shared" si="5"/>
        <v>0</v>
      </c>
      <c r="R74" s="76">
        <f t="shared" si="9"/>
        <v>0</v>
      </c>
      <c r="S74" s="76">
        <f t="shared" si="10"/>
        <v>0</v>
      </c>
    </row>
    <row r="75" spans="1:19">
      <c r="A75" s="183"/>
      <c r="B75" s="183"/>
      <c r="C75" s="179"/>
      <c r="D75" s="179"/>
      <c r="E75" s="180"/>
      <c r="F75" s="143"/>
      <c r="G75" s="177"/>
      <c r="H75" s="178"/>
      <c r="I75" s="178"/>
      <c r="J75" s="178"/>
      <c r="K75" s="74">
        <f t="shared" si="8"/>
        <v>0</v>
      </c>
      <c r="L75" s="74">
        <f t="shared" si="0"/>
        <v>0</v>
      </c>
      <c r="M75" s="74">
        <f t="shared" si="1"/>
        <v>0</v>
      </c>
      <c r="N75" s="75" t="str">
        <f t="shared" si="2"/>
        <v/>
      </c>
      <c r="O75" s="184">
        <f t="shared" si="3"/>
        <v>0</v>
      </c>
      <c r="P75" s="74">
        <f t="shared" si="4"/>
        <v>0</v>
      </c>
      <c r="Q75" s="74">
        <f t="shared" si="5"/>
        <v>0</v>
      </c>
      <c r="R75" s="76">
        <f t="shared" si="9"/>
        <v>0</v>
      </c>
      <c r="S75" s="76">
        <f t="shared" si="10"/>
        <v>0</v>
      </c>
    </row>
    <row r="76" spans="1:19">
      <c r="A76" s="183"/>
      <c r="B76" s="183"/>
      <c r="C76" s="179"/>
      <c r="D76" s="179"/>
      <c r="E76" s="180"/>
      <c r="F76" s="143"/>
      <c r="G76" s="177"/>
      <c r="H76" s="178"/>
      <c r="I76" s="178"/>
      <c r="J76" s="178"/>
      <c r="K76" s="74">
        <f t="shared" si="8"/>
        <v>0</v>
      </c>
      <c r="L76" s="74">
        <f t="shared" si="0"/>
        <v>0</v>
      </c>
      <c r="M76" s="74">
        <f t="shared" si="1"/>
        <v>0</v>
      </c>
      <c r="N76" s="75" t="str">
        <f t="shared" si="2"/>
        <v/>
      </c>
      <c r="O76" s="184">
        <f t="shared" si="3"/>
        <v>0</v>
      </c>
      <c r="P76" s="74">
        <f t="shared" si="4"/>
        <v>0</v>
      </c>
      <c r="Q76" s="74">
        <f t="shared" si="5"/>
        <v>0</v>
      </c>
      <c r="R76" s="76">
        <f t="shared" si="9"/>
        <v>0</v>
      </c>
      <c r="S76" s="76">
        <f t="shared" si="10"/>
        <v>0</v>
      </c>
    </row>
    <row r="77" spans="1:19">
      <c r="A77" s="183"/>
      <c r="B77" s="183"/>
      <c r="C77" s="179"/>
      <c r="D77" s="179"/>
      <c r="E77" s="180"/>
      <c r="F77" s="143"/>
      <c r="G77" s="177"/>
      <c r="H77" s="178"/>
      <c r="I77" s="178"/>
      <c r="J77" s="178"/>
      <c r="K77" s="74">
        <f t="shared" si="8"/>
        <v>0</v>
      </c>
      <c r="L77" s="74">
        <f t="shared" si="0"/>
        <v>0</v>
      </c>
      <c r="M77" s="74">
        <f t="shared" si="1"/>
        <v>0</v>
      </c>
      <c r="N77" s="75" t="str">
        <f t="shared" si="2"/>
        <v/>
      </c>
      <c r="O77" s="184">
        <f t="shared" si="3"/>
        <v>0</v>
      </c>
      <c r="P77" s="74">
        <f t="shared" si="4"/>
        <v>0</v>
      </c>
      <c r="Q77" s="74">
        <f t="shared" si="5"/>
        <v>0</v>
      </c>
      <c r="R77" s="76">
        <f t="shared" si="9"/>
        <v>0</v>
      </c>
      <c r="S77" s="76">
        <f t="shared" si="10"/>
        <v>0</v>
      </c>
    </row>
    <row r="78" spans="1:19">
      <c r="A78" s="183"/>
      <c r="B78" s="183"/>
      <c r="C78" s="179"/>
      <c r="D78" s="179"/>
      <c r="E78" s="180"/>
      <c r="F78" s="143"/>
      <c r="G78" s="177"/>
      <c r="H78" s="178"/>
      <c r="I78" s="178"/>
      <c r="J78" s="178"/>
      <c r="K78" s="74">
        <f t="shared" si="8"/>
        <v>0</v>
      </c>
      <c r="L78" s="74">
        <f t="shared" si="0"/>
        <v>0</v>
      </c>
      <c r="M78" s="74">
        <f t="shared" si="1"/>
        <v>0</v>
      </c>
      <c r="N78" s="75" t="str">
        <f t="shared" si="2"/>
        <v/>
      </c>
      <c r="O78" s="184">
        <f t="shared" si="3"/>
        <v>0</v>
      </c>
      <c r="P78" s="74">
        <f t="shared" si="4"/>
        <v>0</v>
      </c>
      <c r="Q78" s="74">
        <f t="shared" si="5"/>
        <v>0</v>
      </c>
      <c r="R78" s="76">
        <f t="shared" si="9"/>
        <v>0</v>
      </c>
      <c r="S78" s="76">
        <f t="shared" si="10"/>
        <v>0</v>
      </c>
    </row>
    <row r="79" spans="1:19">
      <c r="A79" s="183"/>
      <c r="B79" s="183"/>
      <c r="C79" s="179"/>
      <c r="D79" s="179"/>
      <c r="E79" s="180"/>
      <c r="F79" s="143"/>
      <c r="G79" s="177"/>
      <c r="H79" s="178"/>
      <c r="I79" s="178"/>
      <c r="J79" s="178"/>
      <c r="K79" s="74">
        <f t="shared" si="8"/>
        <v>0</v>
      </c>
      <c r="L79" s="74">
        <f t="shared" si="0"/>
        <v>0</v>
      </c>
      <c r="M79" s="74">
        <f t="shared" si="1"/>
        <v>0</v>
      </c>
      <c r="N79" s="75" t="str">
        <f t="shared" ref="N79:N125" si="11">IF(F79="", "", IF(F79="Faculty", 26%, IF(F79="Staff (Full-Time)", 38.6%, IF(F79="Staff (Part-Time)", 12.1%, IF(F79="Student", 0.9%, "")))))</f>
        <v/>
      </c>
      <c r="O79" s="184">
        <f t="shared" ref="O79:O142" si="12">IFERROR($K79*$N79,0)</f>
        <v>0</v>
      </c>
      <c r="P79" s="74">
        <f t="shared" ref="P79:P142" si="13">IFERROR($L79*$N79, 0)</f>
        <v>0</v>
      </c>
      <c r="Q79" s="74">
        <f t="shared" ref="Q79:Q125" si="14">IFERROR($M79*N79,0)</f>
        <v>0</v>
      </c>
      <c r="R79" s="76">
        <f t="shared" si="9"/>
        <v>0</v>
      </c>
      <c r="S79" s="76">
        <f t="shared" si="10"/>
        <v>0</v>
      </c>
    </row>
    <row r="80" spans="1:19">
      <c r="A80" s="183"/>
      <c r="B80" s="183"/>
      <c r="C80" s="179"/>
      <c r="D80" s="179"/>
      <c r="E80" s="180"/>
      <c r="F80" s="143"/>
      <c r="G80" s="177"/>
      <c r="H80" s="178"/>
      <c r="I80" s="178"/>
      <c r="J80" s="178"/>
      <c r="K80" s="74">
        <f t="shared" ref="K80:K143" si="15">IFERROR($E80/$G80*$H80,0)</f>
        <v>0</v>
      </c>
      <c r="L80" s="74">
        <f t="shared" si="0"/>
        <v>0</v>
      </c>
      <c r="M80" s="74">
        <f t="shared" si="1"/>
        <v>0</v>
      </c>
      <c r="N80" s="75" t="str">
        <f t="shared" si="11"/>
        <v/>
      </c>
      <c r="O80" s="184">
        <f t="shared" si="12"/>
        <v>0</v>
      </c>
      <c r="P80" s="74">
        <f t="shared" si="13"/>
        <v>0</v>
      </c>
      <c r="Q80" s="74">
        <f t="shared" si="14"/>
        <v>0</v>
      </c>
      <c r="R80" s="76">
        <f t="shared" si="9"/>
        <v>0</v>
      </c>
      <c r="S80" s="76">
        <f t="shared" si="10"/>
        <v>0</v>
      </c>
    </row>
    <row r="81" spans="1:19">
      <c r="A81" s="183"/>
      <c r="B81" s="183"/>
      <c r="C81" s="179"/>
      <c r="D81" s="179"/>
      <c r="E81" s="180"/>
      <c r="F81" s="143"/>
      <c r="G81" s="177"/>
      <c r="H81" s="178"/>
      <c r="I81" s="178"/>
      <c r="J81" s="178"/>
      <c r="K81" s="74">
        <f t="shared" si="15"/>
        <v>0</v>
      </c>
      <c r="L81" s="74">
        <f t="shared" ref="L81:L144" si="16">IFERROR($E81/$G81*$I81,0)</f>
        <v>0</v>
      </c>
      <c r="M81" s="74">
        <f t="shared" ref="M81:M144" si="17">IFERROR($E81/$G81*$J81,0)</f>
        <v>0</v>
      </c>
      <c r="N81" s="75" t="str">
        <f t="shared" si="11"/>
        <v/>
      </c>
      <c r="O81" s="184">
        <f t="shared" si="12"/>
        <v>0</v>
      </c>
      <c r="P81" s="74">
        <f t="shared" si="13"/>
        <v>0</v>
      </c>
      <c r="Q81" s="74">
        <f t="shared" si="14"/>
        <v>0</v>
      </c>
      <c r="R81" s="76">
        <f t="shared" si="9"/>
        <v>0</v>
      </c>
      <c r="S81" s="76">
        <f t="shared" si="10"/>
        <v>0</v>
      </c>
    </row>
    <row r="82" spans="1:19">
      <c r="A82" s="183"/>
      <c r="B82" s="183"/>
      <c r="C82" s="179"/>
      <c r="D82" s="179"/>
      <c r="E82" s="180"/>
      <c r="F82" s="143"/>
      <c r="G82" s="177"/>
      <c r="H82" s="178"/>
      <c r="I82" s="178"/>
      <c r="J82" s="178"/>
      <c r="K82" s="74">
        <f t="shared" si="15"/>
        <v>0</v>
      </c>
      <c r="L82" s="74">
        <f t="shared" si="16"/>
        <v>0</v>
      </c>
      <c r="M82" s="74">
        <f t="shared" si="17"/>
        <v>0</v>
      </c>
      <c r="N82" s="75" t="str">
        <f t="shared" si="11"/>
        <v/>
      </c>
      <c r="O82" s="184">
        <f t="shared" si="12"/>
        <v>0</v>
      </c>
      <c r="P82" s="74">
        <f t="shared" si="13"/>
        <v>0</v>
      </c>
      <c r="Q82" s="74">
        <f t="shared" si="14"/>
        <v>0</v>
      </c>
      <c r="R82" s="76">
        <f t="shared" si="9"/>
        <v>0</v>
      </c>
      <c r="S82" s="76">
        <f t="shared" si="10"/>
        <v>0</v>
      </c>
    </row>
    <row r="83" spans="1:19">
      <c r="A83" s="183"/>
      <c r="B83" s="183"/>
      <c r="C83" s="179"/>
      <c r="D83" s="179"/>
      <c r="E83" s="180"/>
      <c r="F83" s="143"/>
      <c r="G83" s="177"/>
      <c r="H83" s="178"/>
      <c r="I83" s="178"/>
      <c r="J83" s="178"/>
      <c r="K83" s="74">
        <f t="shared" si="15"/>
        <v>0</v>
      </c>
      <c r="L83" s="74">
        <f t="shared" si="16"/>
        <v>0</v>
      </c>
      <c r="M83" s="74">
        <f t="shared" si="17"/>
        <v>0</v>
      </c>
      <c r="N83" s="75" t="str">
        <f t="shared" si="11"/>
        <v/>
      </c>
      <c r="O83" s="184">
        <f t="shared" si="12"/>
        <v>0</v>
      </c>
      <c r="P83" s="74">
        <f t="shared" si="13"/>
        <v>0</v>
      </c>
      <c r="Q83" s="74">
        <f t="shared" si="14"/>
        <v>0</v>
      </c>
      <c r="R83" s="76">
        <f t="shared" si="9"/>
        <v>0</v>
      </c>
      <c r="S83" s="76">
        <f t="shared" si="10"/>
        <v>0</v>
      </c>
    </row>
    <row r="84" spans="1:19">
      <c r="A84" s="183"/>
      <c r="B84" s="183"/>
      <c r="C84" s="179"/>
      <c r="D84" s="179"/>
      <c r="E84" s="180"/>
      <c r="F84" s="143"/>
      <c r="G84" s="177"/>
      <c r="H84" s="178"/>
      <c r="I84" s="178"/>
      <c r="J84" s="178"/>
      <c r="K84" s="74">
        <f t="shared" si="15"/>
        <v>0</v>
      </c>
      <c r="L84" s="74">
        <f t="shared" si="16"/>
        <v>0</v>
      </c>
      <c r="M84" s="74">
        <f t="shared" si="17"/>
        <v>0</v>
      </c>
      <c r="N84" s="75" t="str">
        <f t="shared" si="11"/>
        <v/>
      </c>
      <c r="O84" s="184">
        <f t="shared" si="12"/>
        <v>0</v>
      </c>
      <c r="P84" s="74">
        <f t="shared" si="13"/>
        <v>0</v>
      </c>
      <c r="Q84" s="74">
        <f t="shared" si="14"/>
        <v>0</v>
      </c>
      <c r="R84" s="76">
        <f t="shared" si="9"/>
        <v>0</v>
      </c>
      <c r="S84" s="76">
        <f t="shared" si="10"/>
        <v>0</v>
      </c>
    </row>
    <row r="85" spans="1:19">
      <c r="A85" s="183"/>
      <c r="B85" s="183"/>
      <c r="C85" s="179"/>
      <c r="D85" s="179"/>
      <c r="E85" s="180"/>
      <c r="F85" s="143"/>
      <c r="G85" s="177"/>
      <c r="H85" s="178"/>
      <c r="I85" s="178"/>
      <c r="J85" s="178"/>
      <c r="K85" s="74">
        <f t="shared" si="15"/>
        <v>0</v>
      </c>
      <c r="L85" s="74">
        <f t="shared" si="16"/>
        <v>0</v>
      </c>
      <c r="M85" s="74">
        <f t="shared" si="17"/>
        <v>0</v>
      </c>
      <c r="N85" s="75" t="str">
        <f t="shared" si="11"/>
        <v/>
      </c>
      <c r="O85" s="184">
        <f t="shared" si="12"/>
        <v>0</v>
      </c>
      <c r="P85" s="74">
        <f t="shared" si="13"/>
        <v>0</v>
      </c>
      <c r="Q85" s="74">
        <f t="shared" si="14"/>
        <v>0</v>
      </c>
      <c r="R85" s="76">
        <f t="shared" ref="R85:R104" si="18">ROUND(SUM($K85:$M85),0)</f>
        <v>0</v>
      </c>
      <c r="S85" s="76">
        <f t="shared" ref="S85:S148" si="19">ROUND(SUM($O85:$Q85),0)</f>
        <v>0</v>
      </c>
    </row>
    <row r="86" spans="1:19">
      <c r="A86" s="183"/>
      <c r="B86" s="183"/>
      <c r="C86" s="179"/>
      <c r="D86" s="179"/>
      <c r="E86" s="180"/>
      <c r="F86" s="143"/>
      <c r="G86" s="177"/>
      <c r="H86" s="178"/>
      <c r="I86" s="178"/>
      <c r="J86" s="178"/>
      <c r="K86" s="74">
        <f t="shared" si="15"/>
        <v>0</v>
      </c>
      <c r="L86" s="74">
        <f t="shared" si="16"/>
        <v>0</v>
      </c>
      <c r="M86" s="74">
        <f t="shared" si="17"/>
        <v>0</v>
      </c>
      <c r="N86" s="75" t="str">
        <f t="shared" si="11"/>
        <v/>
      </c>
      <c r="O86" s="184">
        <f t="shared" si="12"/>
        <v>0</v>
      </c>
      <c r="P86" s="74">
        <f t="shared" si="13"/>
        <v>0</v>
      </c>
      <c r="Q86" s="74">
        <f t="shared" si="14"/>
        <v>0</v>
      </c>
      <c r="R86" s="76">
        <f t="shared" si="18"/>
        <v>0</v>
      </c>
      <c r="S86" s="76">
        <f t="shared" si="19"/>
        <v>0</v>
      </c>
    </row>
    <row r="87" spans="1:19">
      <c r="A87" s="183"/>
      <c r="B87" s="183"/>
      <c r="C87" s="179"/>
      <c r="D87" s="179"/>
      <c r="E87" s="180"/>
      <c r="F87" s="143"/>
      <c r="G87" s="177"/>
      <c r="H87" s="178"/>
      <c r="I87" s="178"/>
      <c r="J87" s="178"/>
      <c r="K87" s="74">
        <f t="shared" si="15"/>
        <v>0</v>
      </c>
      <c r="L87" s="74">
        <f t="shared" si="16"/>
        <v>0</v>
      </c>
      <c r="M87" s="74">
        <f t="shared" si="17"/>
        <v>0</v>
      </c>
      <c r="N87" s="75" t="str">
        <f t="shared" si="11"/>
        <v/>
      </c>
      <c r="O87" s="184">
        <f t="shared" si="12"/>
        <v>0</v>
      </c>
      <c r="P87" s="74">
        <f t="shared" si="13"/>
        <v>0</v>
      </c>
      <c r="Q87" s="74">
        <f t="shared" si="14"/>
        <v>0</v>
      </c>
      <c r="R87" s="76">
        <f t="shared" si="18"/>
        <v>0</v>
      </c>
      <c r="S87" s="76">
        <f t="shared" si="19"/>
        <v>0</v>
      </c>
    </row>
    <row r="88" spans="1:19">
      <c r="A88" s="183"/>
      <c r="B88" s="183"/>
      <c r="C88" s="179"/>
      <c r="D88" s="179"/>
      <c r="E88" s="180"/>
      <c r="F88" s="143"/>
      <c r="G88" s="177"/>
      <c r="H88" s="178"/>
      <c r="I88" s="178"/>
      <c r="J88" s="178"/>
      <c r="K88" s="74">
        <f t="shared" si="15"/>
        <v>0</v>
      </c>
      <c r="L88" s="74">
        <f t="shared" si="16"/>
        <v>0</v>
      </c>
      <c r="M88" s="74">
        <f t="shared" si="17"/>
        <v>0</v>
      </c>
      <c r="N88" s="75" t="str">
        <f t="shared" si="11"/>
        <v/>
      </c>
      <c r="O88" s="184">
        <f t="shared" si="12"/>
        <v>0</v>
      </c>
      <c r="P88" s="74">
        <f t="shared" si="13"/>
        <v>0</v>
      </c>
      <c r="Q88" s="74">
        <f t="shared" si="14"/>
        <v>0</v>
      </c>
      <c r="R88" s="76">
        <f t="shared" si="18"/>
        <v>0</v>
      </c>
      <c r="S88" s="76">
        <f t="shared" si="19"/>
        <v>0</v>
      </c>
    </row>
    <row r="89" spans="1:19">
      <c r="A89" s="183"/>
      <c r="B89" s="183"/>
      <c r="C89" s="179"/>
      <c r="D89" s="179"/>
      <c r="E89" s="180"/>
      <c r="F89" s="143"/>
      <c r="G89" s="177"/>
      <c r="H89" s="178"/>
      <c r="I89" s="178"/>
      <c r="J89" s="178"/>
      <c r="K89" s="74">
        <f t="shared" si="15"/>
        <v>0</v>
      </c>
      <c r="L89" s="74">
        <f t="shared" si="16"/>
        <v>0</v>
      </c>
      <c r="M89" s="74">
        <f t="shared" si="17"/>
        <v>0</v>
      </c>
      <c r="N89" s="75" t="str">
        <f t="shared" si="11"/>
        <v/>
      </c>
      <c r="O89" s="184">
        <f t="shared" si="12"/>
        <v>0</v>
      </c>
      <c r="P89" s="74">
        <f t="shared" si="13"/>
        <v>0</v>
      </c>
      <c r="Q89" s="74">
        <f t="shared" si="14"/>
        <v>0</v>
      </c>
      <c r="R89" s="76">
        <f t="shared" si="18"/>
        <v>0</v>
      </c>
      <c r="S89" s="76">
        <f t="shared" si="19"/>
        <v>0</v>
      </c>
    </row>
    <row r="90" spans="1:19">
      <c r="A90" s="183"/>
      <c r="B90" s="183"/>
      <c r="C90" s="179"/>
      <c r="D90" s="179"/>
      <c r="E90" s="180"/>
      <c r="F90" s="143"/>
      <c r="G90" s="177"/>
      <c r="H90" s="178"/>
      <c r="I90" s="178"/>
      <c r="J90" s="178"/>
      <c r="K90" s="74">
        <f t="shared" si="15"/>
        <v>0</v>
      </c>
      <c r="L90" s="74">
        <f t="shared" si="16"/>
        <v>0</v>
      </c>
      <c r="M90" s="74">
        <f t="shared" si="17"/>
        <v>0</v>
      </c>
      <c r="N90" s="75" t="str">
        <f t="shared" si="11"/>
        <v/>
      </c>
      <c r="O90" s="184">
        <f t="shared" si="12"/>
        <v>0</v>
      </c>
      <c r="P90" s="74">
        <f t="shared" si="13"/>
        <v>0</v>
      </c>
      <c r="Q90" s="74">
        <f t="shared" si="14"/>
        <v>0</v>
      </c>
      <c r="R90" s="76">
        <f t="shared" si="18"/>
        <v>0</v>
      </c>
      <c r="S90" s="76">
        <f t="shared" si="19"/>
        <v>0</v>
      </c>
    </row>
    <row r="91" spans="1:19">
      <c r="A91" s="183"/>
      <c r="B91" s="183"/>
      <c r="C91" s="179"/>
      <c r="D91" s="179"/>
      <c r="E91" s="180"/>
      <c r="F91" s="143"/>
      <c r="G91" s="177"/>
      <c r="H91" s="178"/>
      <c r="I91" s="178"/>
      <c r="J91" s="178"/>
      <c r="K91" s="74">
        <f t="shared" si="15"/>
        <v>0</v>
      </c>
      <c r="L91" s="74">
        <f t="shared" si="16"/>
        <v>0</v>
      </c>
      <c r="M91" s="74">
        <f t="shared" si="17"/>
        <v>0</v>
      </c>
      <c r="N91" s="75" t="str">
        <f t="shared" si="11"/>
        <v/>
      </c>
      <c r="O91" s="184">
        <f t="shared" si="12"/>
        <v>0</v>
      </c>
      <c r="P91" s="74">
        <f t="shared" si="13"/>
        <v>0</v>
      </c>
      <c r="Q91" s="74">
        <f t="shared" si="14"/>
        <v>0</v>
      </c>
      <c r="R91" s="76">
        <f t="shared" si="18"/>
        <v>0</v>
      </c>
      <c r="S91" s="76">
        <f t="shared" si="19"/>
        <v>0</v>
      </c>
    </row>
    <row r="92" spans="1:19">
      <c r="A92" s="183"/>
      <c r="B92" s="183"/>
      <c r="C92" s="179"/>
      <c r="D92" s="179"/>
      <c r="E92" s="180"/>
      <c r="F92" s="143"/>
      <c r="G92" s="177"/>
      <c r="H92" s="178"/>
      <c r="I92" s="178"/>
      <c r="J92" s="178"/>
      <c r="K92" s="74">
        <f t="shared" si="15"/>
        <v>0</v>
      </c>
      <c r="L92" s="74">
        <f t="shared" si="16"/>
        <v>0</v>
      </c>
      <c r="M92" s="74">
        <f t="shared" si="17"/>
        <v>0</v>
      </c>
      <c r="N92" s="75" t="str">
        <f t="shared" si="11"/>
        <v/>
      </c>
      <c r="O92" s="184">
        <f t="shared" si="12"/>
        <v>0</v>
      </c>
      <c r="P92" s="74">
        <f t="shared" si="13"/>
        <v>0</v>
      </c>
      <c r="Q92" s="74">
        <f t="shared" si="14"/>
        <v>0</v>
      </c>
      <c r="R92" s="76">
        <f t="shared" si="18"/>
        <v>0</v>
      </c>
      <c r="S92" s="76">
        <f t="shared" si="19"/>
        <v>0</v>
      </c>
    </row>
    <row r="93" spans="1:19">
      <c r="A93" s="183"/>
      <c r="B93" s="183"/>
      <c r="C93" s="179"/>
      <c r="D93" s="179"/>
      <c r="E93" s="180"/>
      <c r="F93" s="143"/>
      <c r="G93" s="177"/>
      <c r="H93" s="178"/>
      <c r="I93" s="178"/>
      <c r="J93" s="178"/>
      <c r="K93" s="74">
        <f t="shared" si="15"/>
        <v>0</v>
      </c>
      <c r="L93" s="74">
        <f t="shared" si="16"/>
        <v>0</v>
      </c>
      <c r="M93" s="74">
        <f t="shared" si="17"/>
        <v>0</v>
      </c>
      <c r="N93" s="75" t="str">
        <f t="shared" si="11"/>
        <v/>
      </c>
      <c r="O93" s="184">
        <f t="shared" si="12"/>
        <v>0</v>
      </c>
      <c r="P93" s="74">
        <f t="shared" si="13"/>
        <v>0</v>
      </c>
      <c r="Q93" s="74">
        <f t="shared" si="14"/>
        <v>0</v>
      </c>
      <c r="R93" s="76">
        <f t="shared" si="18"/>
        <v>0</v>
      </c>
      <c r="S93" s="76">
        <f t="shared" si="19"/>
        <v>0</v>
      </c>
    </row>
    <row r="94" spans="1:19">
      <c r="A94" s="183"/>
      <c r="B94" s="183"/>
      <c r="C94" s="179"/>
      <c r="D94" s="179"/>
      <c r="E94" s="180"/>
      <c r="F94" s="143"/>
      <c r="G94" s="177"/>
      <c r="H94" s="178"/>
      <c r="I94" s="178"/>
      <c r="J94" s="178"/>
      <c r="K94" s="74">
        <f t="shared" si="15"/>
        <v>0</v>
      </c>
      <c r="L94" s="74">
        <f t="shared" si="16"/>
        <v>0</v>
      </c>
      <c r="M94" s="74">
        <f t="shared" si="17"/>
        <v>0</v>
      </c>
      <c r="N94" s="75" t="str">
        <f t="shared" si="11"/>
        <v/>
      </c>
      <c r="O94" s="184">
        <f t="shared" si="12"/>
        <v>0</v>
      </c>
      <c r="P94" s="74">
        <f t="shared" si="13"/>
        <v>0</v>
      </c>
      <c r="Q94" s="74">
        <f t="shared" si="14"/>
        <v>0</v>
      </c>
      <c r="R94" s="76">
        <f t="shared" si="18"/>
        <v>0</v>
      </c>
      <c r="S94" s="76">
        <f t="shared" si="19"/>
        <v>0</v>
      </c>
    </row>
    <row r="95" spans="1:19">
      <c r="A95" s="183"/>
      <c r="B95" s="183"/>
      <c r="C95" s="179"/>
      <c r="D95" s="179"/>
      <c r="E95" s="180"/>
      <c r="F95" s="143"/>
      <c r="G95" s="177"/>
      <c r="H95" s="178"/>
      <c r="I95" s="178"/>
      <c r="J95" s="178"/>
      <c r="K95" s="74">
        <f t="shared" si="15"/>
        <v>0</v>
      </c>
      <c r="L95" s="74">
        <f t="shared" si="16"/>
        <v>0</v>
      </c>
      <c r="M95" s="74">
        <f t="shared" si="17"/>
        <v>0</v>
      </c>
      <c r="N95" s="75" t="str">
        <f t="shared" si="11"/>
        <v/>
      </c>
      <c r="O95" s="184">
        <f t="shared" si="12"/>
        <v>0</v>
      </c>
      <c r="P95" s="74">
        <f t="shared" si="13"/>
        <v>0</v>
      </c>
      <c r="Q95" s="74">
        <f t="shared" si="14"/>
        <v>0</v>
      </c>
      <c r="R95" s="76">
        <f t="shared" si="18"/>
        <v>0</v>
      </c>
      <c r="S95" s="76">
        <f t="shared" si="19"/>
        <v>0</v>
      </c>
    </row>
    <row r="96" spans="1:19">
      <c r="A96" s="183"/>
      <c r="B96" s="183"/>
      <c r="C96" s="179"/>
      <c r="D96" s="179"/>
      <c r="E96" s="180"/>
      <c r="F96" s="143"/>
      <c r="G96" s="177"/>
      <c r="H96" s="178"/>
      <c r="I96" s="178"/>
      <c r="J96" s="178"/>
      <c r="K96" s="74">
        <f t="shared" si="15"/>
        <v>0</v>
      </c>
      <c r="L96" s="74">
        <f t="shared" si="16"/>
        <v>0</v>
      </c>
      <c r="M96" s="74">
        <f t="shared" si="17"/>
        <v>0</v>
      </c>
      <c r="N96" s="75" t="str">
        <f t="shared" si="11"/>
        <v/>
      </c>
      <c r="O96" s="184">
        <f t="shared" si="12"/>
        <v>0</v>
      </c>
      <c r="P96" s="74">
        <f t="shared" si="13"/>
        <v>0</v>
      </c>
      <c r="Q96" s="74">
        <f t="shared" si="14"/>
        <v>0</v>
      </c>
      <c r="R96" s="76">
        <f t="shared" si="18"/>
        <v>0</v>
      </c>
      <c r="S96" s="76">
        <f t="shared" si="19"/>
        <v>0</v>
      </c>
    </row>
    <row r="97" spans="1:19">
      <c r="A97" s="183"/>
      <c r="B97" s="183"/>
      <c r="C97" s="179"/>
      <c r="D97" s="179"/>
      <c r="E97" s="180"/>
      <c r="F97" s="143"/>
      <c r="G97" s="177"/>
      <c r="H97" s="178"/>
      <c r="I97" s="178"/>
      <c r="J97" s="178"/>
      <c r="K97" s="74">
        <f t="shared" si="15"/>
        <v>0</v>
      </c>
      <c r="L97" s="74">
        <f t="shared" si="16"/>
        <v>0</v>
      </c>
      <c r="M97" s="74">
        <f t="shared" si="17"/>
        <v>0</v>
      </c>
      <c r="N97" s="75" t="str">
        <f t="shared" si="11"/>
        <v/>
      </c>
      <c r="O97" s="184">
        <f t="shared" si="12"/>
        <v>0</v>
      </c>
      <c r="P97" s="74">
        <f t="shared" si="13"/>
        <v>0</v>
      </c>
      <c r="Q97" s="74">
        <f t="shared" si="14"/>
        <v>0</v>
      </c>
      <c r="R97" s="76">
        <f t="shared" si="18"/>
        <v>0</v>
      </c>
      <c r="S97" s="76">
        <f t="shared" si="19"/>
        <v>0</v>
      </c>
    </row>
    <row r="98" spans="1:19">
      <c r="A98" s="183"/>
      <c r="B98" s="183"/>
      <c r="C98" s="179"/>
      <c r="D98" s="179"/>
      <c r="E98" s="180"/>
      <c r="F98" s="143"/>
      <c r="G98" s="177"/>
      <c r="H98" s="178"/>
      <c r="I98" s="178"/>
      <c r="J98" s="178"/>
      <c r="K98" s="74">
        <f t="shared" si="15"/>
        <v>0</v>
      </c>
      <c r="L98" s="74">
        <f t="shared" si="16"/>
        <v>0</v>
      </c>
      <c r="M98" s="74">
        <f t="shared" si="17"/>
        <v>0</v>
      </c>
      <c r="N98" s="75" t="str">
        <f t="shared" si="11"/>
        <v/>
      </c>
      <c r="O98" s="184">
        <f t="shared" si="12"/>
        <v>0</v>
      </c>
      <c r="P98" s="74">
        <f t="shared" si="13"/>
        <v>0</v>
      </c>
      <c r="Q98" s="74">
        <f t="shared" si="14"/>
        <v>0</v>
      </c>
      <c r="R98" s="76">
        <f t="shared" si="18"/>
        <v>0</v>
      </c>
      <c r="S98" s="76">
        <f t="shared" si="19"/>
        <v>0</v>
      </c>
    </row>
    <row r="99" spans="1:19">
      <c r="A99" s="183"/>
      <c r="B99" s="183"/>
      <c r="C99" s="179"/>
      <c r="D99" s="179"/>
      <c r="E99" s="180"/>
      <c r="F99" s="143"/>
      <c r="G99" s="177"/>
      <c r="H99" s="178"/>
      <c r="I99" s="178"/>
      <c r="J99" s="178"/>
      <c r="K99" s="74">
        <f t="shared" si="15"/>
        <v>0</v>
      </c>
      <c r="L99" s="74">
        <f t="shared" si="16"/>
        <v>0</v>
      </c>
      <c r="M99" s="74">
        <f t="shared" si="17"/>
        <v>0</v>
      </c>
      <c r="N99" s="75" t="str">
        <f t="shared" si="11"/>
        <v/>
      </c>
      <c r="O99" s="184">
        <f t="shared" si="12"/>
        <v>0</v>
      </c>
      <c r="P99" s="74">
        <f t="shared" si="13"/>
        <v>0</v>
      </c>
      <c r="Q99" s="74">
        <f t="shared" si="14"/>
        <v>0</v>
      </c>
      <c r="R99" s="76">
        <f t="shared" si="18"/>
        <v>0</v>
      </c>
      <c r="S99" s="76">
        <f t="shared" si="19"/>
        <v>0</v>
      </c>
    </row>
    <row r="100" spans="1:19">
      <c r="A100" s="183"/>
      <c r="B100" s="183"/>
      <c r="C100" s="179"/>
      <c r="D100" s="179"/>
      <c r="E100" s="180"/>
      <c r="F100" s="143"/>
      <c r="G100" s="177"/>
      <c r="H100" s="178"/>
      <c r="I100" s="178"/>
      <c r="J100" s="178"/>
      <c r="K100" s="74">
        <f t="shared" si="15"/>
        <v>0</v>
      </c>
      <c r="L100" s="74">
        <f t="shared" si="16"/>
        <v>0</v>
      </c>
      <c r="M100" s="74">
        <f t="shared" si="17"/>
        <v>0</v>
      </c>
      <c r="N100" s="75" t="str">
        <f t="shared" si="11"/>
        <v/>
      </c>
      <c r="O100" s="184">
        <f t="shared" si="12"/>
        <v>0</v>
      </c>
      <c r="P100" s="74">
        <f t="shared" si="13"/>
        <v>0</v>
      </c>
      <c r="Q100" s="74">
        <f t="shared" si="14"/>
        <v>0</v>
      </c>
      <c r="R100" s="76">
        <f t="shared" si="18"/>
        <v>0</v>
      </c>
      <c r="S100" s="76">
        <f t="shared" si="19"/>
        <v>0</v>
      </c>
    </row>
    <row r="101" spans="1:19">
      <c r="A101" s="183"/>
      <c r="B101" s="183"/>
      <c r="C101" s="179"/>
      <c r="D101" s="179"/>
      <c r="E101" s="180"/>
      <c r="F101" s="143"/>
      <c r="G101" s="177"/>
      <c r="H101" s="178"/>
      <c r="I101" s="178"/>
      <c r="J101" s="178"/>
      <c r="K101" s="74">
        <f t="shared" si="15"/>
        <v>0</v>
      </c>
      <c r="L101" s="74">
        <f t="shared" si="16"/>
        <v>0</v>
      </c>
      <c r="M101" s="74">
        <f t="shared" si="17"/>
        <v>0</v>
      </c>
      <c r="N101" s="75" t="str">
        <f t="shared" si="11"/>
        <v/>
      </c>
      <c r="O101" s="184">
        <f t="shared" si="12"/>
        <v>0</v>
      </c>
      <c r="P101" s="74">
        <f t="shared" si="13"/>
        <v>0</v>
      </c>
      <c r="Q101" s="74">
        <f t="shared" si="14"/>
        <v>0</v>
      </c>
      <c r="R101" s="76">
        <f t="shared" si="18"/>
        <v>0</v>
      </c>
      <c r="S101" s="76">
        <f t="shared" si="19"/>
        <v>0</v>
      </c>
    </row>
    <row r="102" spans="1:19">
      <c r="A102" s="183"/>
      <c r="B102" s="183"/>
      <c r="C102" s="179"/>
      <c r="D102" s="179"/>
      <c r="E102" s="180"/>
      <c r="F102" s="143"/>
      <c r="G102" s="177"/>
      <c r="H102" s="178"/>
      <c r="I102" s="178"/>
      <c r="J102" s="178"/>
      <c r="K102" s="74">
        <f t="shared" si="15"/>
        <v>0</v>
      </c>
      <c r="L102" s="74">
        <f t="shared" si="16"/>
        <v>0</v>
      </c>
      <c r="M102" s="74">
        <f t="shared" si="17"/>
        <v>0</v>
      </c>
      <c r="N102" s="75" t="str">
        <f t="shared" si="11"/>
        <v/>
      </c>
      <c r="O102" s="184">
        <f t="shared" si="12"/>
        <v>0</v>
      </c>
      <c r="P102" s="74">
        <f t="shared" si="13"/>
        <v>0</v>
      </c>
      <c r="Q102" s="74">
        <f t="shared" si="14"/>
        <v>0</v>
      </c>
      <c r="R102" s="76">
        <f t="shared" si="18"/>
        <v>0</v>
      </c>
      <c r="S102" s="76">
        <f t="shared" si="19"/>
        <v>0</v>
      </c>
    </row>
    <row r="103" spans="1:19">
      <c r="A103" s="183"/>
      <c r="B103" s="183"/>
      <c r="C103" s="179"/>
      <c r="D103" s="179"/>
      <c r="E103" s="180"/>
      <c r="F103" s="143"/>
      <c r="G103" s="177"/>
      <c r="H103" s="178"/>
      <c r="I103" s="178"/>
      <c r="J103" s="178"/>
      <c r="K103" s="74">
        <f t="shared" si="15"/>
        <v>0</v>
      </c>
      <c r="L103" s="74">
        <f t="shared" si="16"/>
        <v>0</v>
      </c>
      <c r="M103" s="74">
        <f t="shared" si="17"/>
        <v>0</v>
      </c>
      <c r="N103" s="75" t="str">
        <f t="shared" si="11"/>
        <v/>
      </c>
      <c r="O103" s="184">
        <f t="shared" si="12"/>
        <v>0</v>
      </c>
      <c r="P103" s="74">
        <f t="shared" si="13"/>
        <v>0</v>
      </c>
      <c r="Q103" s="74">
        <f t="shared" si="14"/>
        <v>0</v>
      </c>
      <c r="R103" s="76">
        <f t="shared" si="18"/>
        <v>0</v>
      </c>
      <c r="S103" s="76">
        <f t="shared" si="19"/>
        <v>0</v>
      </c>
    </row>
    <row r="104" spans="1:19">
      <c r="A104" s="183"/>
      <c r="B104" s="183"/>
      <c r="C104" s="179"/>
      <c r="D104" s="179"/>
      <c r="E104" s="180"/>
      <c r="F104" s="143"/>
      <c r="G104" s="177"/>
      <c r="H104" s="178"/>
      <c r="I104" s="178"/>
      <c r="J104" s="178"/>
      <c r="K104" s="74">
        <f t="shared" si="15"/>
        <v>0</v>
      </c>
      <c r="L104" s="74">
        <f t="shared" si="16"/>
        <v>0</v>
      </c>
      <c r="M104" s="74">
        <f t="shared" si="17"/>
        <v>0</v>
      </c>
      <c r="N104" s="75" t="str">
        <f t="shared" si="11"/>
        <v/>
      </c>
      <c r="O104" s="184">
        <f t="shared" si="12"/>
        <v>0</v>
      </c>
      <c r="P104" s="74">
        <f t="shared" si="13"/>
        <v>0</v>
      </c>
      <c r="Q104" s="74">
        <f t="shared" si="14"/>
        <v>0</v>
      </c>
      <c r="R104" s="76">
        <f t="shared" si="18"/>
        <v>0</v>
      </c>
      <c r="S104" s="76">
        <f t="shared" si="19"/>
        <v>0</v>
      </c>
    </row>
    <row r="105" spans="1:19">
      <c r="A105" s="183"/>
      <c r="B105" s="183"/>
      <c r="C105" s="179"/>
      <c r="D105" s="179"/>
      <c r="E105" s="180"/>
      <c r="F105" s="143"/>
      <c r="G105" s="177"/>
      <c r="H105" s="178"/>
      <c r="I105" s="178"/>
      <c r="J105" s="178"/>
      <c r="K105" s="74">
        <f t="shared" si="15"/>
        <v>0</v>
      </c>
      <c r="L105" s="74">
        <f t="shared" si="16"/>
        <v>0</v>
      </c>
      <c r="M105" s="74">
        <f t="shared" si="17"/>
        <v>0</v>
      </c>
      <c r="N105" s="75" t="str">
        <f t="shared" si="11"/>
        <v/>
      </c>
      <c r="O105" s="184">
        <f t="shared" si="12"/>
        <v>0</v>
      </c>
      <c r="P105" s="74">
        <f t="shared" si="13"/>
        <v>0</v>
      </c>
      <c r="Q105" s="74">
        <f t="shared" si="14"/>
        <v>0</v>
      </c>
      <c r="R105" s="76">
        <f>ROUND(SUM($K105:$M105),0)</f>
        <v>0</v>
      </c>
      <c r="S105" s="76">
        <f t="shared" si="19"/>
        <v>0</v>
      </c>
    </row>
    <row r="106" spans="1:19">
      <c r="A106" s="183"/>
      <c r="B106" s="183"/>
      <c r="C106" s="179"/>
      <c r="D106" s="179"/>
      <c r="E106" s="180"/>
      <c r="F106" s="143"/>
      <c r="G106" s="177"/>
      <c r="H106" s="178"/>
      <c r="I106" s="178"/>
      <c r="J106" s="178"/>
      <c r="K106" s="74">
        <f t="shared" si="15"/>
        <v>0</v>
      </c>
      <c r="L106" s="74">
        <f t="shared" si="16"/>
        <v>0</v>
      </c>
      <c r="M106" s="74">
        <f t="shared" si="17"/>
        <v>0</v>
      </c>
      <c r="N106" s="75" t="str">
        <f t="shared" si="11"/>
        <v/>
      </c>
      <c r="O106" s="184">
        <f t="shared" si="12"/>
        <v>0</v>
      </c>
      <c r="P106" s="74">
        <f t="shared" si="13"/>
        <v>0</v>
      </c>
      <c r="Q106" s="74">
        <f t="shared" si="14"/>
        <v>0</v>
      </c>
      <c r="R106" s="76">
        <f t="shared" ref="R106:R169" si="20">ROUND(SUM($K106:$M106),0)</f>
        <v>0</v>
      </c>
      <c r="S106" s="76">
        <f t="shared" si="19"/>
        <v>0</v>
      </c>
    </row>
    <row r="107" spans="1:19">
      <c r="A107" s="183"/>
      <c r="B107" s="183"/>
      <c r="C107" s="179"/>
      <c r="D107" s="179"/>
      <c r="E107" s="180"/>
      <c r="F107" s="143"/>
      <c r="G107" s="177"/>
      <c r="H107" s="178"/>
      <c r="I107" s="178"/>
      <c r="J107" s="178"/>
      <c r="K107" s="74">
        <f t="shared" si="15"/>
        <v>0</v>
      </c>
      <c r="L107" s="74">
        <f t="shared" si="16"/>
        <v>0</v>
      </c>
      <c r="M107" s="74">
        <f t="shared" si="17"/>
        <v>0</v>
      </c>
      <c r="N107" s="75" t="str">
        <f t="shared" si="11"/>
        <v/>
      </c>
      <c r="O107" s="184">
        <f t="shared" si="12"/>
        <v>0</v>
      </c>
      <c r="P107" s="74">
        <f t="shared" si="13"/>
        <v>0</v>
      </c>
      <c r="Q107" s="74">
        <f t="shared" si="14"/>
        <v>0</v>
      </c>
      <c r="R107" s="76">
        <f t="shared" si="20"/>
        <v>0</v>
      </c>
      <c r="S107" s="76">
        <f t="shared" si="19"/>
        <v>0</v>
      </c>
    </row>
    <row r="108" spans="1:19">
      <c r="A108" s="183"/>
      <c r="B108" s="183"/>
      <c r="C108" s="179"/>
      <c r="D108" s="179"/>
      <c r="E108" s="180"/>
      <c r="F108" s="143"/>
      <c r="G108" s="177"/>
      <c r="H108" s="178"/>
      <c r="I108" s="178"/>
      <c r="J108" s="178"/>
      <c r="K108" s="74">
        <f t="shared" si="15"/>
        <v>0</v>
      </c>
      <c r="L108" s="74">
        <f t="shared" si="16"/>
        <v>0</v>
      </c>
      <c r="M108" s="74">
        <f t="shared" si="17"/>
        <v>0</v>
      </c>
      <c r="N108" s="75" t="str">
        <f t="shared" si="11"/>
        <v/>
      </c>
      <c r="O108" s="184">
        <f t="shared" si="12"/>
        <v>0</v>
      </c>
      <c r="P108" s="74">
        <f t="shared" si="13"/>
        <v>0</v>
      </c>
      <c r="Q108" s="74">
        <f t="shared" si="14"/>
        <v>0</v>
      </c>
      <c r="R108" s="76">
        <f t="shared" si="20"/>
        <v>0</v>
      </c>
      <c r="S108" s="76">
        <f t="shared" si="19"/>
        <v>0</v>
      </c>
    </row>
    <row r="109" spans="1:19">
      <c r="A109" s="183"/>
      <c r="B109" s="183"/>
      <c r="C109" s="179"/>
      <c r="D109" s="179"/>
      <c r="E109" s="180"/>
      <c r="F109" s="143"/>
      <c r="G109" s="177"/>
      <c r="H109" s="178"/>
      <c r="I109" s="178"/>
      <c r="J109" s="178"/>
      <c r="K109" s="74">
        <f t="shared" si="15"/>
        <v>0</v>
      </c>
      <c r="L109" s="74">
        <f t="shared" si="16"/>
        <v>0</v>
      </c>
      <c r="M109" s="74">
        <f t="shared" si="17"/>
        <v>0</v>
      </c>
      <c r="N109" s="75" t="str">
        <f t="shared" si="11"/>
        <v/>
      </c>
      <c r="O109" s="184">
        <f t="shared" si="12"/>
        <v>0</v>
      </c>
      <c r="P109" s="74">
        <f t="shared" si="13"/>
        <v>0</v>
      </c>
      <c r="Q109" s="74">
        <f t="shared" si="14"/>
        <v>0</v>
      </c>
      <c r="R109" s="76">
        <f t="shared" si="20"/>
        <v>0</v>
      </c>
      <c r="S109" s="76">
        <f t="shared" si="19"/>
        <v>0</v>
      </c>
    </row>
    <row r="110" spans="1:19">
      <c r="A110" s="183"/>
      <c r="B110" s="183"/>
      <c r="C110" s="179"/>
      <c r="D110" s="179"/>
      <c r="E110" s="180"/>
      <c r="F110" s="143"/>
      <c r="G110" s="177"/>
      <c r="H110" s="178"/>
      <c r="I110" s="178"/>
      <c r="J110" s="178"/>
      <c r="K110" s="74">
        <f t="shared" si="15"/>
        <v>0</v>
      </c>
      <c r="L110" s="74">
        <f t="shared" si="16"/>
        <v>0</v>
      </c>
      <c r="M110" s="74">
        <f t="shared" si="17"/>
        <v>0</v>
      </c>
      <c r="N110" s="75" t="str">
        <f t="shared" si="11"/>
        <v/>
      </c>
      <c r="O110" s="184">
        <f t="shared" si="12"/>
        <v>0</v>
      </c>
      <c r="P110" s="74">
        <f t="shared" si="13"/>
        <v>0</v>
      </c>
      <c r="Q110" s="74">
        <f t="shared" si="14"/>
        <v>0</v>
      </c>
      <c r="R110" s="76">
        <f t="shared" si="20"/>
        <v>0</v>
      </c>
      <c r="S110" s="76">
        <f t="shared" si="19"/>
        <v>0</v>
      </c>
    </row>
    <row r="111" spans="1:19">
      <c r="A111" s="183"/>
      <c r="B111" s="183"/>
      <c r="C111" s="179"/>
      <c r="D111" s="179"/>
      <c r="E111" s="180"/>
      <c r="F111" s="143"/>
      <c r="G111" s="177"/>
      <c r="H111" s="178"/>
      <c r="I111" s="178"/>
      <c r="J111" s="178"/>
      <c r="K111" s="74">
        <f t="shared" si="15"/>
        <v>0</v>
      </c>
      <c r="L111" s="74">
        <f t="shared" si="16"/>
        <v>0</v>
      </c>
      <c r="M111" s="74">
        <f t="shared" si="17"/>
        <v>0</v>
      </c>
      <c r="N111" s="75" t="str">
        <f t="shared" si="11"/>
        <v/>
      </c>
      <c r="O111" s="184">
        <f t="shared" si="12"/>
        <v>0</v>
      </c>
      <c r="P111" s="74">
        <f t="shared" si="13"/>
        <v>0</v>
      </c>
      <c r="Q111" s="74">
        <f t="shared" si="14"/>
        <v>0</v>
      </c>
      <c r="R111" s="76">
        <f t="shared" si="20"/>
        <v>0</v>
      </c>
      <c r="S111" s="76">
        <f t="shared" si="19"/>
        <v>0</v>
      </c>
    </row>
    <row r="112" spans="1:19">
      <c r="A112" s="183"/>
      <c r="B112" s="183"/>
      <c r="C112" s="179"/>
      <c r="D112" s="179"/>
      <c r="E112" s="180"/>
      <c r="F112" s="143"/>
      <c r="G112" s="177"/>
      <c r="H112" s="178"/>
      <c r="I112" s="178"/>
      <c r="J112" s="178"/>
      <c r="K112" s="74">
        <f t="shared" si="15"/>
        <v>0</v>
      </c>
      <c r="L112" s="74">
        <f t="shared" si="16"/>
        <v>0</v>
      </c>
      <c r="M112" s="74">
        <f t="shared" si="17"/>
        <v>0</v>
      </c>
      <c r="N112" s="75" t="str">
        <f t="shared" si="11"/>
        <v/>
      </c>
      <c r="O112" s="184">
        <f t="shared" si="12"/>
        <v>0</v>
      </c>
      <c r="P112" s="74">
        <f t="shared" si="13"/>
        <v>0</v>
      </c>
      <c r="Q112" s="74">
        <f t="shared" si="14"/>
        <v>0</v>
      </c>
      <c r="R112" s="76">
        <f t="shared" si="20"/>
        <v>0</v>
      </c>
      <c r="S112" s="76">
        <f t="shared" si="19"/>
        <v>0</v>
      </c>
    </row>
    <row r="113" spans="1:19">
      <c r="A113" s="183"/>
      <c r="B113" s="183"/>
      <c r="C113" s="179"/>
      <c r="D113" s="179"/>
      <c r="E113" s="180"/>
      <c r="F113" s="143"/>
      <c r="G113" s="177"/>
      <c r="H113" s="178"/>
      <c r="I113" s="178"/>
      <c r="J113" s="178"/>
      <c r="K113" s="74">
        <f t="shared" si="15"/>
        <v>0</v>
      </c>
      <c r="L113" s="74">
        <f t="shared" si="16"/>
        <v>0</v>
      </c>
      <c r="M113" s="74">
        <f t="shared" si="17"/>
        <v>0</v>
      </c>
      <c r="N113" s="75" t="str">
        <f t="shared" si="11"/>
        <v/>
      </c>
      <c r="O113" s="184">
        <f t="shared" si="12"/>
        <v>0</v>
      </c>
      <c r="P113" s="74">
        <f t="shared" si="13"/>
        <v>0</v>
      </c>
      <c r="Q113" s="74">
        <f t="shared" si="14"/>
        <v>0</v>
      </c>
      <c r="R113" s="76">
        <f t="shared" si="20"/>
        <v>0</v>
      </c>
      <c r="S113" s="76">
        <f t="shared" si="19"/>
        <v>0</v>
      </c>
    </row>
    <row r="114" spans="1:19">
      <c r="A114" s="183"/>
      <c r="B114" s="183"/>
      <c r="C114" s="179"/>
      <c r="D114" s="179"/>
      <c r="E114" s="180"/>
      <c r="F114" s="143"/>
      <c r="G114" s="177"/>
      <c r="H114" s="178"/>
      <c r="I114" s="178"/>
      <c r="J114" s="178"/>
      <c r="K114" s="74">
        <f t="shared" si="15"/>
        <v>0</v>
      </c>
      <c r="L114" s="74">
        <f t="shared" si="16"/>
        <v>0</v>
      </c>
      <c r="M114" s="74">
        <f t="shared" si="17"/>
        <v>0</v>
      </c>
      <c r="N114" s="75" t="str">
        <f t="shared" si="11"/>
        <v/>
      </c>
      <c r="O114" s="184">
        <f t="shared" si="12"/>
        <v>0</v>
      </c>
      <c r="P114" s="74">
        <f t="shared" si="13"/>
        <v>0</v>
      </c>
      <c r="Q114" s="74">
        <f t="shared" si="14"/>
        <v>0</v>
      </c>
      <c r="R114" s="76">
        <f t="shared" si="20"/>
        <v>0</v>
      </c>
      <c r="S114" s="76">
        <f t="shared" si="19"/>
        <v>0</v>
      </c>
    </row>
    <row r="115" spans="1:19">
      <c r="A115" s="183"/>
      <c r="B115" s="183"/>
      <c r="C115" s="179"/>
      <c r="D115" s="179"/>
      <c r="E115" s="181"/>
      <c r="F115" s="143"/>
      <c r="G115" s="177"/>
      <c r="H115" s="178"/>
      <c r="I115" s="178"/>
      <c r="J115" s="178"/>
      <c r="K115" s="74">
        <f t="shared" si="15"/>
        <v>0</v>
      </c>
      <c r="L115" s="74">
        <f t="shared" si="16"/>
        <v>0</v>
      </c>
      <c r="M115" s="74">
        <f t="shared" si="17"/>
        <v>0</v>
      </c>
      <c r="N115" s="75" t="str">
        <f t="shared" si="11"/>
        <v/>
      </c>
      <c r="O115" s="184">
        <f t="shared" si="12"/>
        <v>0</v>
      </c>
      <c r="P115" s="74">
        <f t="shared" si="13"/>
        <v>0</v>
      </c>
      <c r="Q115" s="74">
        <f t="shared" si="14"/>
        <v>0</v>
      </c>
      <c r="R115" s="76">
        <f t="shared" si="20"/>
        <v>0</v>
      </c>
      <c r="S115" s="76">
        <f t="shared" si="19"/>
        <v>0</v>
      </c>
    </row>
    <row r="116" spans="1:19">
      <c r="A116" s="183"/>
      <c r="B116" s="183"/>
      <c r="C116" s="179"/>
      <c r="D116" s="179"/>
      <c r="E116" s="181"/>
      <c r="F116" s="143"/>
      <c r="G116" s="177"/>
      <c r="H116" s="178"/>
      <c r="I116" s="178"/>
      <c r="J116" s="178"/>
      <c r="K116" s="74">
        <f t="shared" si="15"/>
        <v>0</v>
      </c>
      <c r="L116" s="74">
        <f t="shared" si="16"/>
        <v>0</v>
      </c>
      <c r="M116" s="74">
        <f t="shared" si="17"/>
        <v>0</v>
      </c>
      <c r="N116" s="75" t="str">
        <f t="shared" si="11"/>
        <v/>
      </c>
      <c r="O116" s="184">
        <f t="shared" si="12"/>
        <v>0</v>
      </c>
      <c r="P116" s="74">
        <f t="shared" si="13"/>
        <v>0</v>
      </c>
      <c r="Q116" s="74">
        <f t="shared" si="14"/>
        <v>0</v>
      </c>
      <c r="R116" s="76">
        <f t="shared" si="20"/>
        <v>0</v>
      </c>
      <c r="S116" s="76">
        <f t="shared" si="19"/>
        <v>0</v>
      </c>
    </row>
    <row r="117" spans="1:19">
      <c r="A117" s="183"/>
      <c r="B117" s="183"/>
      <c r="C117" s="179"/>
      <c r="D117" s="179"/>
      <c r="E117" s="181"/>
      <c r="F117" s="143"/>
      <c r="G117" s="177"/>
      <c r="H117" s="178"/>
      <c r="I117" s="178"/>
      <c r="J117" s="178"/>
      <c r="K117" s="74">
        <f t="shared" si="15"/>
        <v>0</v>
      </c>
      <c r="L117" s="74">
        <f t="shared" si="16"/>
        <v>0</v>
      </c>
      <c r="M117" s="74">
        <f t="shared" si="17"/>
        <v>0</v>
      </c>
      <c r="N117" s="75" t="str">
        <f t="shared" si="11"/>
        <v/>
      </c>
      <c r="O117" s="184">
        <f t="shared" si="12"/>
        <v>0</v>
      </c>
      <c r="P117" s="74">
        <f t="shared" si="13"/>
        <v>0</v>
      </c>
      <c r="Q117" s="74">
        <f t="shared" si="14"/>
        <v>0</v>
      </c>
      <c r="R117" s="76">
        <f t="shared" si="20"/>
        <v>0</v>
      </c>
      <c r="S117" s="76">
        <f t="shared" si="19"/>
        <v>0</v>
      </c>
    </row>
    <row r="118" spans="1:19">
      <c r="A118" s="183"/>
      <c r="B118" s="183"/>
      <c r="C118" s="179"/>
      <c r="D118" s="179"/>
      <c r="E118" s="181"/>
      <c r="F118" s="143"/>
      <c r="G118" s="177"/>
      <c r="H118" s="178"/>
      <c r="I118" s="178"/>
      <c r="J118" s="178"/>
      <c r="K118" s="74">
        <f t="shared" si="15"/>
        <v>0</v>
      </c>
      <c r="L118" s="74">
        <f t="shared" si="16"/>
        <v>0</v>
      </c>
      <c r="M118" s="74">
        <f t="shared" si="17"/>
        <v>0</v>
      </c>
      <c r="N118" s="75" t="str">
        <f t="shared" si="11"/>
        <v/>
      </c>
      <c r="O118" s="184">
        <f t="shared" si="12"/>
        <v>0</v>
      </c>
      <c r="P118" s="74">
        <f t="shared" si="13"/>
        <v>0</v>
      </c>
      <c r="Q118" s="74">
        <f t="shared" si="14"/>
        <v>0</v>
      </c>
      <c r="R118" s="76">
        <f t="shared" si="20"/>
        <v>0</v>
      </c>
      <c r="S118" s="76">
        <f t="shared" si="19"/>
        <v>0</v>
      </c>
    </row>
    <row r="119" spans="1:19">
      <c r="A119" s="183"/>
      <c r="B119" s="183"/>
      <c r="C119" s="179"/>
      <c r="D119" s="179"/>
      <c r="E119" s="181"/>
      <c r="F119" s="143"/>
      <c r="G119" s="177"/>
      <c r="H119" s="178"/>
      <c r="I119" s="178"/>
      <c r="J119" s="178"/>
      <c r="K119" s="74">
        <f t="shared" si="15"/>
        <v>0</v>
      </c>
      <c r="L119" s="74">
        <f t="shared" si="16"/>
        <v>0</v>
      </c>
      <c r="M119" s="74">
        <f t="shared" si="17"/>
        <v>0</v>
      </c>
      <c r="N119" s="75" t="str">
        <f t="shared" si="11"/>
        <v/>
      </c>
      <c r="O119" s="184">
        <f t="shared" si="12"/>
        <v>0</v>
      </c>
      <c r="P119" s="74">
        <f t="shared" si="13"/>
        <v>0</v>
      </c>
      <c r="Q119" s="74">
        <f t="shared" si="14"/>
        <v>0</v>
      </c>
      <c r="R119" s="76">
        <f t="shared" si="20"/>
        <v>0</v>
      </c>
      <c r="S119" s="76">
        <f t="shared" si="19"/>
        <v>0</v>
      </c>
    </row>
    <row r="120" spans="1:19">
      <c r="A120" s="183"/>
      <c r="B120" s="183"/>
      <c r="C120" s="179"/>
      <c r="D120" s="179"/>
      <c r="E120" s="181"/>
      <c r="F120" s="143"/>
      <c r="G120" s="177"/>
      <c r="H120" s="178"/>
      <c r="I120" s="178"/>
      <c r="J120" s="178"/>
      <c r="K120" s="74">
        <f t="shared" si="15"/>
        <v>0</v>
      </c>
      <c r="L120" s="74">
        <f t="shared" si="16"/>
        <v>0</v>
      </c>
      <c r="M120" s="74">
        <f t="shared" si="17"/>
        <v>0</v>
      </c>
      <c r="N120" s="75" t="str">
        <f t="shared" si="11"/>
        <v/>
      </c>
      <c r="O120" s="184">
        <f t="shared" si="12"/>
        <v>0</v>
      </c>
      <c r="P120" s="74">
        <f t="shared" si="13"/>
        <v>0</v>
      </c>
      <c r="Q120" s="74">
        <f t="shared" si="14"/>
        <v>0</v>
      </c>
      <c r="R120" s="76">
        <f t="shared" si="20"/>
        <v>0</v>
      </c>
      <c r="S120" s="76">
        <f t="shared" si="19"/>
        <v>0</v>
      </c>
    </row>
    <row r="121" spans="1:19">
      <c r="A121" s="183"/>
      <c r="B121" s="183"/>
      <c r="C121" s="179"/>
      <c r="D121" s="179"/>
      <c r="E121" s="181"/>
      <c r="F121" s="143"/>
      <c r="G121" s="177"/>
      <c r="H121" s="178"/>
      <c r="I121" s="178"/>
      <c r="J121" s="178"/>
      <c r="K121" s="74">
        <f t="shared" si="15"/>
        <v>0</v>
      </c>
      <c r="L121" s="74">
        <f t="shared" si="16"/>
        <v>0</v>
      </c>
      <c r="M121" s="74">
        <f t="shared" si="17"/>
        <v>0</v>
      </c>
      <c r="N121" s="75" t="str">
        <f t="shared" si="11"/>
        <v/>
      </c>
      <c r="O121" s="184">
        <f t="shared" si="12"/>
        <v>0</v>
      </c>
      <c r="P121" s="74">
        <f t="shared" si="13"/>
        <v>0</v>
      </c>
      <c r="Q121" s="74">
        <f t="shared" si="14"/>
        <v>0</v>
      </c>
      <c r="R121" s="76">
        <f t="shared" si="20"/>
        <v>0</v>
      </c>
      <c r="S121" s="76">
        <f t="shared" si="19"/>
        <v>0</v>
      </c>
    </row>
    <row r="122" spans="1:19">
      <c r="A122" s="183"/>
      <c r="B122" s="183"/>
      <c r="C122" s="179"/>
      <c r="D122" s="179"/>
      <c r="E122" s="181"/>
      <c r="F122" s="143"/>
      <c r="G122" s="177"/>
      <c r="H122" s="178"/>
      <c r="I122" s="178"/>
      <c r="J122" s="178"/>
      <c r="K122" s="74">
        <f t="shared" si="15"/>
        <v>0</v>
      </c>
      <c r="L122" s="74">
        <f t="shared" si="16"/>
        <v>0</v>
      </c>
      <c r="M122" s="74">
        <f t="shared" si="17"/>
        <v>0</v>
      </c>
      <c r="N122" s="75" t="str">
        <f t="shared" si="11"/>
        <v/>
      </c>
      <c r="O122" s="184">
        <f t="shared" si="12"/>
        <v>0</v>
      </c>
      <c r="P122" s="74">
        <f t="shared" si="13"/>
        <v>0</v>
      </c>
      <c r="Q122" s="74">
        <f t="shared" si="14"/>
        <v>0</v>
      </c>
      <c r="R122" s="76">
        <f t="shared" si="20"/>
        <v>0</v>
      </c>
      <c r="S122" s="76">
        <f t="shared" si="19"/>
        <v>0</v>
      </c>
    </row>
    <row r="123" spans="1:19">
      <c r="A123" s="183"/>
      <c r="B123" s="183"/>
      <c r="C123" s="179"/>
      <c r="D123" s="179"/>
      <c r="E123" s="181"/>
      <c r="F123" s="143"/>
      <c r="G123" s="177"/>
      <c r="H123" s="178"/>
      <c r="I123" s="178"/>
      <c r="J123" s="178"/>
      <c r="K123" s="74">
        <f t="shared" si="15"/>
        <v>0</v>
      </c>
      <c r="L123" s="74">
        <f t="shared" si="16"/>
        <v>0</v>
      </c>
      <c r="M123" s="74">
        <f t="shared" si="17"/>
        <v>0</v>
      </c>
      <c r="N123" s="75" t="str">
        <f t="shared" si="11"/>
        <v/>
      </c>
      <c r="O123" s="184">
        <f t="shared" si="12"/>
        <v>0</v>
      </c>
      <c r="P123" s="74">
        <f t="shared" si="13"/>
        <v>0</v>
      </c>
      <c r="Q123" s="74">
        <f t="shared" si="14"/>
        <v>0</v>
      </c>
      <c r="R123" s="76">
        <f t="shared" si="20"/>
        <v>0</v>
      </c>
      <c r="S123" s="76">
        <f t="shared" si="19"/>
        <v>0</v>
      </c>
    </row>
    <row r="124" spans="1:19">
      <c r="A124" s="183"/>
      <c r="B124" s="183"/>
      <c r="C124" s="179"/>
      <c r="D124" s="179"/>
      <c r="E124" s="181"/>
      <c r="F124" s="143"/>
      <c r="G124" s="177"/>
      <c r="H124" s="178"/>
      <c r="I124" s="178"/>
      <c r="J124" s="178"/>
      <c r="K124" s="74">
        <f t="shared" si="15"/>
        <v>0</v>
      </c>
      <c r="L124" s="74">
        <f t="shared" si="16"/>
        <v>0</v>
      </c>
      <c r="M124" s="74">
        <f t="shared" si="17"/>
        <v>0</v>
      </c>
      <c r="N124" s="75" t="str">
        <f t="shared" si="11"/>
        <v/>
      </c>
      <c r="O124" s="184">
        <f t="shared" si="12"/>
        <v>0</v>
      </c>
      <c r="P124" s="74">
        <f t="shared" si="13"/>
        <v>0</v>
      </c>
      <c r="Q124" s="74">
        <f t="shared" si="14"/>
        <v>0</v>
      </c>
      <c r="R124" s="76">
        <f t="shared" si="20"/>
        <v>0</v>
      </c>
      <c r="S124" s="76">
        <f t="shared" si="19"/>
        <v>0</v>
      </c>
    </row>
    <row r="125" spans="1:19">
      <c r="A125" s="183"/>
      <c r="B125" s="183"/>
      <c r="C125" s="179"/>
      <c r="D125" s="179"/>
      <c r="E125" s="181"/>
      <c r="F125" s="143"/>
      <c r="G125" s="177"/>
      <c r="H125" s="178"/>
      <c r="I125" s="178"/>
      <c r="J125" s="178"/>
      <c r="K125" s="74">
        <f t="shared" si="15"/>
        <v>0</v>
      </c>
      <c r="L125" s="74">
        <f t="shared" si="16"/>
        <v>0</v>
      </c>
      <c r="M125" s="74">
        <f t="shared" si="17"/>
        <v>0</v>
      </c>
      <c r="N125" s="75" t="str">
        <f t="shared" si="11"/>
        <v/>
      </c>
      <c r="O125" s="184">
        <f t="shared" si="12"/>
        <v>0</v>
      </c>
      <c r="P125" s="74">
        <f t="shared" si="13"/>
        <v>0</v>
      </c>
      <c r="Q125" s="74">
        <f t="shared" si="14"/>
        <v>0</v>
      </c>
      <c r="R125" s="76">
        <f t="shared" si="20"/>
        <v>0</v>
      </c>
      <c r="S125" s="76">
        <f t="shared" si="19"/>
        <v>0</v>
      </c>
    </row>
    <row r="126" spans="1:19">
      <c r="A126" s="183"/>
      <c r="B126" s="183"/>
      <c r="C126" s="179"/>
      <c r="D126" s="179"/>
      <c r="E126" s="181"/>
      <c r="F126" s="143"/>
      <c r="G126" s="177"/>
      <c r="H126" s="178"/>
      <c r="I126" s="178"/>
      <c r="J126" s="178"/>
      <c r="K126" s="74">
        <f t="shared" si="15"/>
        <v>0</v>
      </c>
      <c r="L126" s="74">
        <f t="shared" si="16"/>
        <v>0</v>
      </c>
      <c r="M126" s="74">
        <f t="shared" si="17"/>
        <v>0</v>
      </c>
      <c r="N126" s="75" t="str">
        <f t="shared" ref="N126:N189" si="21">IF(F126="", "", IF(F126="Faculty", 26%, IF(F126="Staff (Full-Time)", 38.6%, IF(F126="Staff (Part-Time)", 12.1%, IF(F126="Student", 0.9%, "")))))</f>
        <v/>
      </c>
      <c r="O126" s="184">
        <f t="shared" si="12"/>
        <v>0</v>
      </c>
      <c r="P126" s="74">
        <f t="shared" si="13"/>
        <v>0</v>
      </c>
      <c r="Q126" s="74">
        <f t="shared" ref="Q126:Q189" si="22">IFERROR($M126*N126,0)</f>
        <v>0</v>
      </c>
      <c r="R126" s="76">
        <f t="shared" si="20"/>
        <v>0</v>
      </c>
      <c r="S126" s="76">
        <f t="shared" si="19"/>
        <v>0</v>
      </c>
    </row>
    <row r="127" spans="1:19">
      <c r="A127" s="183"/>
      <c r="B127" s="183"/>
      <c r="C127" s="179"/>
      <c r="D127" s="179"/>
      <c r="E127" s="181"/>
      <c r="F127" s="143"/>
      <c r="G127" s="177"/>
      <c r="H127" s="178"/>
      <c r="I127" s="178"/>
      <c r="J127" s="178"/>
      <c r="K127" s="74">
        <f t="shared" si="15"/>
        <v>0</v>
      </c>
      <c r="L127" s="74">
        <f t="shared" si="16"/>
        <v>0</v>
      </c>
      <c r="M127" s="74">
        <f t="shared" si="17"/>
        <v>0</v>
      </c>
      <c r="N127" s="75" t="str">
        <f t="shared" si="21"/>
        <v/>
      </c>
      <c r="O127" s="184">
        <f t="shared" si="12"/>
        <v>0</v>
      </c>
      <c r="P127" s="74">
        <f t="shared" si="13"/>
        <v>0</v>
      </c>
      <c r="Q127" s="74">
        <f t="shared" si="22"/>
        <v>0</v>
      </c>
      <c r="R127" s="76">
        <f t="shared" si="20"/>
        <v>0</v>
      </c>
      <c r="S127" s="76">
        <f t="shared" si="19"/>
        <v>0</v>
      </c>
    </row>
    <row r="128" spans="1:19">
      <c r="A128" s="183"/>
      <c r="B128" s="183"/>
      <c r="C128" s="179"/>
      <c r="D128" s="179"/>
      <c r="E128" s="181"/>
      <c r="F128" s="143"/>
      <c r="G128" s="177"/>
      <c r="H128" s="178"/>
      <c r="I128" s="178"/>
      <c r="J128" s="178"/>
      <c r="K128" s="74">
        <f t="shared" si="15"/>
        <v>0</v>
      </c>
      <c r="L128" s="74">
        <f t="shared" si="16"/>
        <v>0</v>
      </c>
      <c r="M128" s="74">
        <f t="shared" si="17"/>
        <v>0</v>
      </c>
      <c r="N128" s="75" t="str">
        <f t="shared" si="21"/>
        <v/>
      </c>
      <c r="O128" s="184">
        <f t="shared" si="12"/>
        <v>0</v>
      </c>
      <c r="P128" s="74">
        <f t="shared" si="13"/>
        <v>0</v>
      </c>
      <c r="Q128" s="74">
        <f t="shared" si="22"/>
        <v>0</v>
      </c>
      <c r="R128" s="76">
        <f t="shared" si="20"/>
        <v>0</v>
      </c>
      <c r="S128" s="76">
        <f t="shared" si="19"/>
        <v>0</v>
      </c>
    </row>
    <row r="129" spans="1:19">
      <c r="A129" s="183"/>
      <c r="B129" s="183"/>
      <c r="C129" s="179"/>
      <c r="D129" s="179"/>
      <c r="E129" s="181"/>
      <c r="F129" s="143"/>
      <c r="G129" s="177"/>
      <c r="H129" s="178"/>
      <c r="I129" s="178"/>
      <c r="J129" s="178"/>
      <c r="K129" s="74">
        <f t="shared" si="15"/>
        <v>0</v>
      </c>
      <c r="L129" s="74">
        <f t="shared" si="16"/>
        <v>0</v>
      </c>
      <c r="M129" s="74">
        <f t="shared" si="17"/>
        <v>0</v>
      </c>
      <c r="N129" s="75" t="str">
        <f t="shared" si="21"/>
        <v/>
      </c>
      <c r="O129" s="184">
        <f t="shared" si="12"/>
        <v>0</v>
      </c>
      <c r="P129" s="74">
        <f t="shared" si="13"/>
        <v>0</v>
      </c>
      <c r="Q129" s="74">
        <f t="shared" si="22"/>
        <v>0</v>
      </c>
      <c r="R129" s="76">
        <f t="shared" si="20"/>
        <v>0</v>
      </c>
      <c r="S129" s="76">
        <f t="shared" si="19"/>
        <v>0</v>
      </c>
    </row>
    <row r="130" spans="1:19">
      <c r="A130" s="183"/>
      <c r="B130" s="183"/>
      <c r="C130" s="179"/>
      <c r="D130" s="179"/>
      <c r="E130" s="181"/>
      <c r="F130" s="143"/>
      <c r="G130" s="177"/>
      <c r="H130" s="178"/>
      <c r="I130" s="178"/>
      <c r="J130" s="178"/>
      <c r="K130" s="74">
        <f t="shared" si="15"/>
        <v>0</v>
      </c>
      <c r="L130" s="74">
        <f t="shared" si="16"/>
        <v>0</v>
      </c>
      <c r="M130" s="74">
        <f t="shared" si="17"/>
        <v>0</v>
      </c>
      <c r="N130" s="75" t="str">
        <f t="shared" si="21"/>
        <v/>
      </c>
      <c r="O130" s="184">
        <f t="shared" si="12"/>
        <v>0</v>
      </c>
      <c r="P130" s="74">
        <f t="shared" si="13"/>
        <v>0</v>
      </c>
      <c r="Q130" s="74">
        <f t="shared" si="22"/>
        <v>0</v>
      </c>
      <c r="R130" s="76">
        <f t="shared" si="20"/>
        <v>0</v>
      </c>
      <c r="S130" s="76">
        <f t="shared" si="19"/>
        <v>0</v>
      </c>
    </row>
    <row r="131" spans="1:19">
      <c r="A131" s="183"/>
      <c r="B131" s="183"/>
      <c r="C131" s="179"/>
      <c r="D131" s="179"/>
      <c r="E131" s="181"/>
      <c r="F131" s="143"/>
      <c r="G131" s="177"/>
      <c r="H131" s="178"/>
      <c r="I131" s="178"/>
      <c r="J131" s="178"/>
      <c r="K131" s="74">
        <f t="shared" si="15"/>
        <v>0</v>
      </c>
      <c r="L131" s="74">
        <f t="shared" si="16"/>
        <v>0</v>
      </c>
      <c r="M131" s="74">
        <f t="shared" si="17"/>
        <v>0</v>
      </c>
      <c r="N131" s="75" t="str">
        <f t="shared" si="21"/>
        <v/>
      </c>
      <c r="O131" s="184">
        <f t="shared" si="12"/>
        <v>0</v>
      </c>
      <c r="P131" s="74">
        <f t="shared" si="13"/>
        <v>0</v>
      </c>
      <c r="Q131" s="74">
        <f t="shared" si="22"/>
        <v>0</v>
      </c>
      <c r="R131" s="76">
        <f t="shared" si="20"/>
        <v>0</v>
      </c>
      <c r="S131" s="76">
        <f t="shared" si="19"/>
        <v>0</v>
      </c>
    </row>
    <row r="132" spans="1:19">
      <c r="A132" s="183"/>
      <c r="B132" s="183"/>
      <c r="C132" s="179"/>
      <c r="D132" s="179"/>
      <c r="E132" s="181"/>
      <c r="F132" s="143"/>
      <c r="G132" s="177"/>
      <c r="H132" s="178"/>
      <c r="I132" s="178"/>
      <c r="J132" s="178"/>
      <c r="K132" s="74">
        <f t="shared" si="15"/>
        <v>0</v>
      </c>
      <c r="L132" s="74">
        <f t="shared" si="16"/>
        <v>0</v>
      </c>
      <c r="M132" s="74">
        <f t="shared" si="17"/>
        <v>0</v>
      </c>
      <c r="N132" s="75" t="str">
        <f t="shared" si="21"/>
        <v/>
      </c>
      <c r="O132" s="184">
        <f t="shared" si="12"/>
        <v>0</v>
      </c>
      <c r="P132" s="74">
        <f t="shared" si="13"/>
        <v>0</v>
      </c>
      <c r="Q132" s="74">
        <f t="shared" si="22"/>
        <v>0</v>
      </c>
      <c r="R132" s="76">
        <f t="shared" si="20"/>
        <v>0</v>
      </c>
      <c r="S132" s="76">
        <f t="shared" si="19"/>
        <v>0</v>
      </c>
    </row>
    <row r="133" spans="1:19">
      <c r="A133" s="183"/>
      <c r="B133" s="183"/>
      <c r="C133" s="179"/>
      <c r="D133" s="179"/>
      <c r="E133" s="181"/>
      <c r="F133" s="143"/>
      <c r="G133" s="177"/>
      <c r="H133" s="178"/>
      <c r="I133" s="178"/>
      <c r="J133" s="178"/>
      <c r="K133" s="74">
        <f t="shared" si="15"/>
        <v>0</v>
      </c>
      <c r="L133" s="74">
        <f t="shared" si="16"/>
        <v>0</v>
      </c>
      <c r="M133" s="74">
        <f t="shared" si="17"/>
        <v>0</v>
      </c>
      <c r="N133" s="75" t="str">
        <f t="shared" si="21"/>
        <v/>
      </c>
      <c r="O133" s="184">
        <f t="shared" si="12"/>
        <v>0</v>
      </c>
      <c r="P133" s="74">
        <f t="shared" si="13"/>
        <v>0</v>
      </c>
      <c r="Q133" s="74">
        <f t="shared" si="22"/>
        <v>0</v>
      </c>
      <c r="R133" s="76">
        <f t="shared" si="20"/>
        <v>0</v>
      </c>
      <c r="S133" s="76">
        <f t="shared" si="19"/>
        <v>0</v>
      </c>
    </row>
    <row r="134" spans="1:19">
      <c r="A134" s="183"/>
      <c r="B134" s="183"/>
      <c r="C134" s="179"/>
      <c r="D134" s="179"/>
      <c r="E134" s="181"/>
      <c r="F134" s="143"/>
      <c r="G134" s="177"/>
      <c r="H134" s="178"/>
      <c r="I134" s="178"/>
      <c r="J134" s="178"/>
      <c r="K134" s="74">
        <f t="shared" si="15"/>
        <v>0</v>
      </c>
      <c r="L134" s="74">
        <f t="shared" si="16"/>
        <v>0</v>
      </c>
      <c r="M134" s="74">
        <f t="shared" si="17"/>
        <v>0</v>
      </c>
      <c r="N134" s="75" t="str">
        <f t="shared" si="21"/>
        <v/>
      </c>
      <c r="O134" s="184">
        <f t="shared" si="12"/>
        <v>0</v>
      </c>
      <c r="P134" s="74">
        <f t="shared" si="13"/>
        <v>0</v>
      </c>
      <c r="Q134" s="74">
        <f t="shared" si="22"/>
        <v>0</v>
      </c>
      <c r="R134" s="76">
        <f t="shared" si="20"/>
        <v>0</v>
      </c>
      <c r="S134" s="76">
        <f t="shared" si="19"/>
        <v>0</v>
      </c>
    </row>
    <row r="135" spans="1:19">
      <c r="A135" s="183"/>
      <c r="B135" s="183"/>
      <c r="C135" s="179"/>
      <c r="D135" s="179"/>
      <c r="E135" s="181"/>
      <c r="F135" s="143"/>
      <c r="G135" s="177"/>
      <c r="H135" s="178"/>
      <c r="I135" s="178"/>
      <c r="J135" s="178"/>
      <c r="K135" s="74">
        <f t="shared" si="15"/>
        <v>0</v>
      </c>
      <c r="L135" s="74">
        <f t="shared" si="16"/>
        <v>0</v>
      </c>
      <c r="M135" s="74">
        <f t="shared" si="17"/>
        <v>0</v>
      </c>
      <c r="N135" s="75" t="str">
        <f t="shared" si="21"/>
        <v/>
      </c>
      <c r="O135" s="184">
        <f t="shared" si="12"/>
        <v>0</v>
      </c>
      <c r="P135" s="74">
        <f t="shared" si="13"/>
        <v>0</v>
      </c>
      <c r="Q135" s="74">
        <f t="shared" si="22"/>
        <v>0</v>
      </c>
      <c r="R135" s="76">
        <f t="shared" si="20"/>
        <v>0</v>
      </c>
      <c r="S135" s="76">
        <f t="shared" si="19"/>
        <v>0</v>
      </c>
    </row>
    <row r="136" spans="1:19">
      <c r="A136" s="183"/>
      <c r="B136" s="183"/>
      <c r="C136" s="179"/>
      <c r="D136" s="179"/>
      <c r="E136" s="181"/>
      <c r="F136" s="143"/>
      <c r="G136" s="177"/>
      <c r="H136" s="178"/>
      <c r="I136" s="178"/>
      <c r="J136" s="178"/>
      <c r="K136" s="74">
        <f t="shared" si="15"/>
        <v>0</v>
      </c>
      <c r="L136" s="74">
        <f t="shared" si="16"/>
        <v>0</v>
      </c>
      <c r="M136" s="74">
        <f t="shared" si="17"/>
        <v>0</v>
      </c>
      <c r="N136" s="75" t="str">
        <f t="shared" si="21"/>
        <v/>
      </c>
      <c r="O136" s="184">
        <f t="shared" si="12"/>
        <v>0</v>
      </c>
      <c r="P136" s="74">
        <f t="shared" si="13"/>
        <v>0</v>
      </c>
      <c r="Q136" s="74">
        <f t="shared" si="22"/>
        <v>0</v>
      </c>
      <c r="R136" s="76">
        <f t="shared" si="20"/>
        <v>0</v>
      </c>
      <c r="S136" s="76">
        <f t="shared" si="19"/>
        <v>0</v>
      </c>
    </row>
    <row r="137" spans="1:19">
      <c r="A137" s="183"/>
      <c r="B137" s="183"/>
      <c r="C137" s="179"/>
      <c r="D137" s="179"/>
      <c r="E137" s="181"/>
      <c r="F137" s="143"/>
      <c r="G137" s="177"/>
      <c r="H137" s="178"/>
      <c r="I137" s="178"/>
      <c r="J137" s="178"/>
      <c r="K137" s="74">
        <f t="shared" si="15"/>
        <v>0</v>
      </c>
      <c r="L137" s="74">
        <f t="shared" si="16"/>
        <v>0</v>
      </c>
      <c r="M137" s="74">
        <f t="shared" si="17"/>
        <v>0</v>
      </c>
      <c r="N137" s="75" t="str">
        <f t="shared" si="21"/>
        <v/>
      </c>
      <c r="O137" s="184">
        <f t="shared" si="12"/>
        <v>0</v>
      </c>
      <c r="P137" s="74">
        <f t="shared" si="13"/>
        <v>0</v>
      </c>
      <c r="Q137" s="74">
        <f t="shared" si="22"/>
        <v>0</v>
      </c>
      <c r="R137" s="76">
        <f t="shared" si="20"/>
        <v>0</v>
      </c>
      <c r="S137" s="76">
        <f t="shared" si="19"/>
        <v>0</v>
      </c>
    </row>
    <row r="138" spans="1:19">
      <c r="A138" s="183"/>
      <c r="B138" s="183"/>
      <c r="C138" s="179"/>
      <c r="D138" s="179"/>
      <c r="E138" s="181"/>
      <c r="F138" s="143"/>
      <c r="G138" s="177"/>
      <c r="H138" s="178"/>
      <c r="I138" s="178"/>
      <c r="J138" s="178"/>
      <c r="K138" s="74">
        <f t="shared" si="15"/>
        <v>0</v>
      </c>
      <c r="L138" s="74">
        <f t="shared" si="16"/>
        <v>0</v>
      </c>
      <c r="M138" s="74">
        <f t="shared" si="17"/>
        <v>0</v>
      </c>
      <c r="N138" s="75" t="str">
        <f t="shared" si="21"/>
        <v/>
      </c>
      <c r="O138" s="184">
        <f t="shared" si="12"/>
        <v>0</v>
      </c>
      <c r="P138" s="74">
        <f t="shared" si="13"/>
        <v>0</v>
      </c>
      <c r="Q138" s="74">
        <f t="shared" si="22"/>
        <v>0</v>
      </c>
      <c r="R138" s="76">
        <f t="shared" si="20"/>
        <v>0</v>
      </c>
      <c r="S138" s="76">
        <f t="shared" si="19"/>
        <v>0</v>
      </c>
    </row>
    <row r="139" spans="1:19">
      <c r="A139" s="183"/>
      <c r="B139" s="183"/>
      <c r="C139" s="179"/>
      <c r="D139" s="179"/>
      <c r="E139" s="181"/>
      <c r="F139" s="143"/>
      <c r="G139" s="177"/>
      <c r="H139" s="178"/>
      <c r="I139" s="178"/>
      <c r="J139" s="178"/>
      <c r="K139" s="74">
        <f t="shared" si="15"/>
        <v>0</v>
      </c>
      <c r="L139" s="74">
        <f t="shared" si="16"/>
        <v>0</v>
      </c>
      <c r="M139" s="74">
        <f t="shared" si="17"/>
        <v>0</v>
      </c>
      <c r="N139" s="75" t="str">
        <f t="shared" si="21"/>
        <v/>
      </c>
      <c r="O139" s="184">
        <f t="shared" si="12"/>
        <v>0</v>
      </c>
      <c r="P139" s="74">
        <f t="shared" si="13"/>
        <v>0</v>
      </c>
      <c r="Q139" s="74">
        <f t="shared" si="22"/>
        <v>0</v>
      </c>
      <c r="R139" s="76">
        <f t="shared" si="20"/>
        <v>0</v>
      </c>
      <c r="S139" s="76">
        <f t="shared" si="19"/>
        <v>0</v>
      </c>
    </row>
    <row r="140" spans="1:19">
      <c r="A140" s="183"/>
      <c r="B140" s="183"/>
      <c r="C140" s="179"/>
      <c r="D140" s="179"/>
      <c r="E140" s="181"/>
      <c r="F140" s="143"/>
      <c r="G140" s="177"/>
      <c r="H140" s="178"/>
      <c r="I140" s="178"/>
      <c r="J140" s="178"/>
      <c r="K140" s="74">
        <f t="shared" si="15"/>
        <v>0</v>
      </c>
      <c r="L140" s="74">
        <f t="shared" si="16"/>
        <v>0</v>
      </c>
      <c r="M140" s="74">
        <f t="shared" si="17"/>
        <v>0</v>
      </c>
      <c r="N140" s="75" t="str">
        <f t="shared" si="21"/>
        <v/>
      </c>
      <c r="O140" s="184">
        <f t="shared" si="12"/>
        <v>0</v>
      </c>
      <c r="P140" s="74">
        <f t="shared" si="13"/>
        <v>0</v>
      </c>
      <c r="Q140" s="74">
        <f t="shared" si="22"/>
        <v>0</v>
      </c>
      <c r="R140" s="76">
        <f t="shared" si="20"/>
        <v>0</v>
      </c>
      <c r="S140" s="76">
        <f t="shared" si="19"/>
        <v>0</v>
      </c>
    </row>
    <row r="141" spans="1:19">
      <c r="A141" s="183"/>
      <c r="B141" s="183"/>
      <c r="C141" s="179"/>
      <c r="D141" s="179"/>
      <c r="E141" s="181"/>
      <c r="F141" s="143"/>
      <c r="G141" s="177"/>
      <c r="H141" s="178"/>
      <c r="I141" s="178"/>
      <c r="J141" s="178"/>
      <c r="K141" s="74">
        <f t="shared" si="15"/>
        <v>0</v>
      </c>
      <c r="L141" s="74">
        <f t="shared" si="16"/>
        <v>0</v>
      </c>
      <c r="M141" s="74">
        <f t="shared" si="17"/>
        <v>0</v>
      </c>
      <c r="N141" s="75" t="str">
        <f t="shared" si="21"/>
        <v/>
      </c>
      <c r="O141" s="184">
        <f t="shared" si="12"/>
        <v>0</v>
      </c>
      <c r="P141" s="74">
        <f t="shared" si="13"/>
        <v>0</v>
      </c>
      <c r="Q141" s="74">
        <f t="shared" si="22"/>
        <v>0</v>
      </c>
      <c r="R141" s="76">
        <f t="shared" si="20"/>
        <v>0</v>
      </c>
      <c r="S141" s="76">
        <f t="shared" si="19"/>
        <v>0</v>
      </c>
    </row>
    <row r="142" spans="1:19">
      <c r="A142" s="183"/>
      <c r="B142" s="183"/>
      <c r="C142" s="179"/>
      <c r="D142" s="179"/>
      <c r="E142" s="181"/>
      <c r="F142" s="143"/>
      <c r="G142" s="177"/>
      <c r="H142" s="178"/>
      <c r="I142" s="178"/>
      <c r="J142" s="178"/>
      <c r="K142" s="74">
        <f t="shared" si="15"/>
        <v>0</v>
      </c>
      <c r="L142" s="74">
        <f t="shared" si="16"/>
        <v>0</v>
      </c>
      <c r="M142" s="74">
        <f t="shared" si="17"/>
        <v>0</v>
      </c>
      <c r="N142" s="75" t="str">
        <f t="shared" si="21"/>
        <v/>
      </c>
      <c r="O142" s="184">
        <f t="shared" si="12"/>
        <v>0</v>
      </c>
      <c r="P142" s="74">
        <f t="shared" si="13"/>
        <v>0</v>
      </c>
      <c r="Q142" s="74">
        <f t="shared" si="22"/>
        <v>0</v>
      </c>
      <c r="R142" s="76">
        <f t="shared" si="20"/>
        <v>0</v>
      </c>
      <c r="S142" s="76">
        <f t="shared" si="19"/>
        <v>0</v>
      </c>
    </row>
    <row r="143" spans="1:19">
      <c r="A143" s="183"/>
      <c r="B143" s="183"/>
      <c r="C143" s="179"/>
      <c r="D143" s="179"/>
      <c r="E143" s="181"/>
      <c r="F143" s="143"/>
      <c r="G143" s="177"/>
      <c r="H143" s="178"/>
      <c r="I143" s="178"/>
      <c r="J143" s="178"/>
      <c r="K143" s="74">
        <f t="shared" si="15"/>
        <v>0</v>
      </c>
      <c r="L143" s="74">
        <f t="shared" si="16"/>
        <v>0</v>
      </c>
      <c r="M143" s="74">
        <f t="shared" si="17"/>
        <v>0</v>
      </c>
      <c r="N143" s="75" t="str">
        <f t="shared" si="21"/>
        <v/>
      </c>
      <c r="O143" s="184">
        <f t="shared" ref="O143:O200" si="23">IFERROR($K143*$N143,0)</f>
        <v>0</v>
      </c>
      <c r="P143" s="74">
        <f t="shared" ref="P143:P200" si="24">IFERROR($L143*$N143, 0)</f>
        <v>0</v>
      </c>
      <c r="Q143" s="74">
        <f t="shared" si="22"/>
        <v>0</v>
      </c>
      <c r="R143" s="76">
        <f t="shared" si="20"/>
        <v>0</v>
      </c>
      <c r="S143" s="76">
        <f t="shared" si="19"/>
        <v>0</v>
      </c>
    </row>
    <row r="144" spans="1:19">
      <c r="A144" s="183"/>
      <c r="B144" s="183"/>
      <c r="C144" s="179"/>
      <c r="D144" s="179"/>
      <c r="E144" s="181"/>
      <c r="F144" s="143"/>
      <c r="G144" s="177"/>
      <c r="H144" s="178"/>
      <c r="I144" s="178"/>
      <c r="J144" s="178"/>
      <c r="K144" s="74">
        <f t="shared" ref="K144:K200" si="25">IFERROR($E144/$G144*$H144,0)</f>
        <v>0</v>
      </c>
      <c r="L144" s="74">
        <f t="shared" si="16"/>
        <v>0</v>
      </c>
      <c r="M144" s="74">
        <f t="shared" si="17"/>
        <v>0</v>
      </c>
      <c r="N144" s="75" t="str">
        <f t="shared" si="21"/>
        <v/>
      </c>
      <c r="O144" s="184">
        <f t="shared" si="23"/>
        <v>0</v>
      </c>
      <c r="P144" s="74">
        <f t="shared" si="24"/>
        <v>0</v>
      </c>
      <c r="Q144" s="74">
        <f t="shared" si="22"/>
        <v>0</v>
      </c>
      <c r="R144" s="76">
        <f t="shared" si="20"/>
        <v>0</v>
      </c>
      <c r="S144" s="76">
        <f t="shared" si="19"/>
        <v>0</v>
      </c>
    </row>
    <row r="145" spans="1:19">
      <c r="A145" s="183"/>
      <c r="B145" s="183"/>
      <c r="C145" s="179"/>
      <c r="D145" s="179"/>
      <c r="E145" s="181"/>
      <c r="F145" s="143"/>
      <c r="G145" s="177"/>
      <c r="H145" s="178"/>
      <c r="I145" s="178"/>
      <c r="J145" s="178"/>
      <c r="K145" s="74">
        <f t="shared" si="25"/>
        <v>0</v>
      </c>
      <c r="L145" s="74">
        <f t="shared" ref="L145:L200" si="26">IFERROR($E145/$G145*$I145,0)</f>
        <v>0</v>
      </c>
      <c r="M145" s="74">
        <f t="shared" ref="M145:M200" si="27">IFERROR($E145/$G145*$J145,0)</f>
        <v>0</v>
      </c>
      <c r="N145" s="75" t="str">
        <f t="shared" si="21"/>
        <v/>
      </c>
      <c r="O145" s="184">
        <f t="shared" si="23"/>
        <v>0</v>
      </c>
      <c r="P145" s="74">
        <f t="shared" si="24"/>
        <v>0</v>
      </c>
      <c r="Q145" s="74">
        <f t="shared" si="22"/>
        <v>0</v>
      </c>
      <c r="R145" s="76">
        <f t="shared" si="20"/>
        <v>0</v>
      </c>
      <c r="S145" s="76">
        <f t="shared" si="19"/>
        <v>0</v>
      </c>
    </row>
    <row r="146" spans="1:19">
      <c r="A146" s="183"/>
      <c r="B146" s="183"/>
      <c r="C146" s="179"/>
      <c r="D146" s="179"/>
      <c r="E146" s="181"/>
      <c r="F146" s="143"/>
      <c r="G146" s="177"/>
      <c r="H146" s="178"/>
      <c r="I146" s="178"/>
      <c r="J146" s="178"/>
      <c r="K146" s="74">
        <f t="shared" si="25"/>
        <v>0</v>
      </c>
      <c r="L146" s="74">
        <f t="shared" si="26"/>
        <v>0</v>
      </c>
      <c r="M146" s="74">
        <f t="shared" si="27"/>
        <v>0</v>
      </c>
      <c r="N146" s="75" t="str">
        <f t="shared" si="21"/>
        <v/>
      </c>
      <c r="O146" s="184">
        <f t="shared" si="23"/>
        <v>0</v>
      </c>
      <c r="P146" s="74">
        <f t="shared" si="24"/>
        <v>0</v>
      </c>
      <c r="Q146" s="74">
        <f t="shared" si="22"/>
        <v>0</v>
      </c>
      <c r="R146" s="76">
        <f t="shared" si="20"/>
        <v>0</v>
      </c>
      <c r="S146" s="76">
        <f t="shared" si="19"/>
        <v>0</v>
      </c>
    </row>
    <row r="147" spans="1:19">
      <c r="A147" s="183"/>
      <c r="B147" s="183"/>
      <c r="C147" s="179"/>
      <c r="D147" s="179"/>
      <c r="E147" s="181"/>
      <c r="F147" s="143"/>
      <c r="G147" s="177"/>
      <c r="H147" s="178"/>
      <c r="I147" s="178"/>
      <c r="J147" s="178"/>
      <c r="K147" s="74">
        <f t="shared" si="25"/>
        <v>0</v>
      </c>
      <c r="L147" s="74">
        <f t="shared" si="26"/>
        <v>0</v>
      </c>
      <c r="M147" s="74">
        <f t="shared" si="27"/>
        <v>0</v>
      </c>
      <c r="N147" s="75" t="str">
        <f t="shared" si="21"/>
        <v/>
      </c>
      <c r="O147" s="184">
        <f t="shared" si="23"/>
        <v>0</v>
      </c>
      <c r="P147" s="74">
        <f t="shared" si="24"/>
        <v>0</v>
      </c>
      <c r="Q147" s="74">
        <f t="shared" si="22"/>
        <v>0</v>
      </c>
      <c r="R147" s="76">
        <f t="shared" si="20"/>
        <v>0</v>
      </c>
      <c r="S147" s="76">
        <f t="shared" si="19"/>
        <v>0</v>
      </c>
    </row>
    <row r="148" spans="1:19">
      <c r="A148" s="183"/>
      <c r="B148" s="183"/>
      <c r="C148" s="179"/>
      <c r="D148" s="179"/>
      <c r="E148" s="181"/>
      <c r="F148" s="143"/>
      <c r="G148" s="177"/>
      <c r="H148" s="178"/>
      <c r="I148" s="178"/>
      <c r="J148" s="178"/>
      <c r="K148" s="74">
        <f t="shared" si="25"/>
        <v>0</v>
      </c>
      <c r="L148" s="74">
        <f t="shared" si="26"/>
        <v>0</v>
      </c>
      <c r="M148" s="74">
        <f t="shared" si="27"/>
        <v>0</v>
      </c>
      <c r="N148" s="75" t="str">
        <f t="shared" si="21"/>
        <v/>
      </c>
      <c r="O148" s="184">
        <f t="shared" si="23"/>
        <v>0</v>
      </c>
      <c r="P148" s="74">
        <f t="shared" si="24"/>
        <v>0</v>
      </c>
      <c r="Q148" s="74">
        <f t="shared" si="22"/>
        <v>0</v>
      </c>
      <c r="R148" s="76">
        <f t="shared" si="20"/>
        <v>0</v>
      </c>
      <c r="S148" s="76">
        <f t="shared" si="19"/>
        <v>0</v>
      </c>
    </row>
    <row r="149" spans="1:19">
      <c r="A149" s="183"/>
      <c r="B149" s="183"/>
      <c r="C149" s="179"/>
      <c r="D149" s="179"/>
      <c r="E149" s="181"/>
      <c r="F149" s="143"/>
      <c r="G149" s="177"/>
      <c r="H149" s="178"/>
      <c r="I149" s="178"/>
      <c r="J149" s="178"/>
      <c r="K149" s="74">
        <f t="shared" si="25"/>
        <v>0</v>
      </c>
      <c r="L149" s="74">
        <f t="shared" si="26"/>
        <v>0</v>
      </c>
      <c r="M149" s="74">
        <f t="shared" si="27"/>
        <v>0</v>
      </c>
      <c r="N149" s="75" t="str">
        <f t="shared" si="21"/>
        <v/>
      </c>
      <c r="O149" s="184">
        <f t="shared" si="23"/>
        <v>0</v>
      </c>
      <c r="P149" s="74">
        <f t="shared" si="24"/>
        <v>0</v>
      </c>
      <c r="Q149" s="74">
        <f t="shared" si="22"/>
        <v>0</v>
      </c>
      <c r="R149" s="76">
        <f t="shared" si="20"/>
        <v>0</v>
      </c>
      <c r="S149" s="76">
        <f t="shared" ref="S149:S200" si="28">ROUND(SUM($O149:$Q149),0)</f>
        <v>0</v>
      </c>
    </row>
    <row r="150" spans="1:19">
      <c r="A150" s="183"/>
      <c r="B150" s="183"/>
      <c r="C150" s="179"/>
      <c r="D150" s="179"/>
      <c r="E150" s="181"/>
      <c r="F150" s="143"/>
      <c r="G150" s="177"/>
      <c r="H150" s="178"/>
      <c r="I150" s="178"/>
      <c r="J150" s="178"/>
      <c r="K150" s="74">
        <f t="shared" si="25"/>
        <v>0</v>
      </c>
      <c r="L150" s="74">
        <f t="shared" si="26"/>
        <v>0</v>
      </c>
      <c r="M150" s="74">
        <f t="shared" si="27"/>
        <v>0</v>
      </c>
      <c r="N150" s="75" t="str">
        <f t="shared" si="21"/>
        <v/>
      </c>
      <c r="O150" s="184">
        <f t="shared" si="23"/>
        <v>0</v>
      </c>
      <c r="P150" s="74">
        <f t="shared" si="24"/>
        <v>0</v>
      </c>
      <c r="Q150" s="74">
        <f t="shared" si="22"/>
        <v>0</v>
      </c>
      <c r="R150" s="76">
        <f t="shared" si="20"/>
        <v>0</v>
      </c>
      <c r="S150" s="76">
        <f t="shared" si="28"/>
        <v>0</v>
      </c>
    </row>
    <row r="151" spans="1:19">
      <c r="A151" s="183"/>
      <c r="B151" s="183"/>
      <c r="C151" s="179"/>
      <c r="D151" s="179"/>
      <c r="E151" s="181"/>
      <c r="F151" s="143"/>
      <c r="G151" s="177"/>
      <c r="H151" s="178"/>
      <c r="I151" s="178"/>
      <c r="J151" s="178"/>
      <c r="K151" s="74">
        <f t="shared" si="25"/>
        <v>0</v>
      </c>
      <c r="L151" s="74">
        <f t="shared" si="26"/>
        <v>0</v>
      </c>
      <c r="M151" s="74">
        <f t="shared" si="27"/>
        <v>0</v>
      </c>
      <c r="N151" s="75" t="str">
        <f t="shared" si="21"/>
        <v/>
      </c>
      <c r="O151" s="184">
        <f t="shared" si="23"/>
        <v>0</v>
      </c>
      <c r="P151" s="74">
        <f t="shared" si="24"/>
        <v>0</v>
      </c>
      <c r="Q151" s="74">
        <f t="shared" si="22"/>
        <v>0</v>
      </c>
      <c r="R151" s="76">
        <f t="shared" si="20"/>
        <v>0</v>
      </c>
      <c r="S151" s="76">
        <f t="shared" si="28"/>
        <v>0</v>
      </c>
    </row>
    <row r="152" spans="1:19">
      <c r="A152" s="183"/>
      <c r="B152" s="183"/>
      <c r="C152" s="179"/>
      <c r="D152" s="179"/>
      <c r="E152" s="181"/>
      <c r="F152" s="143"/>
      <c r="G152" s="177"/>
      <c r="H152" s="178"/>
      <c r="I152" s="178"/>
      <c r="J152" s="178"/>
      <c r="K152" s="74">
        <f t="shared" si="25"/>
        <v>0</v>
      </c>
      <c r="L152" s="74">
        <f t="shared" si="26"/>
        <v>0</v>
      </c>
      <c r="M152" s="74">
        <f t="shared" si="27"/>
        <v>0</v>
      </c>
      <c r="N152" s="75" t="str">
        <f t="shared" si="21"/>
        <v/>
      </c>
      <c r="O152" s="184">
        <f t="shared" si="23"/>
        <v>0</v>
      </c>
      <c r="P152" s="74">
        <f t="shared" si="24"/>
        <v>0</v>
      </c>
      <c r="Q152" s="74">
        <f t="shared" si="22"/>
        <v>0</v>
      </c>
      <c r="R152" s="76">
        <f t="shared" si="20"/>
        <v>0</v>
      </c>
      <c r="S152" s="76">
        <f t="shared" si="28"/>
        <v>0</v>
      </c>
    </row>
    <row r="153" spans="1:19">
      <c r="A153" s="183"/>
      <c r="B153" s="183"/>
      <c r="C153" s="179"/>
      <c r="D153" s="179"/>
      <c r="E153" s="181"/>
      <c r="F153" s="143"/>
      <c r="G153" s="177"/>
      <c r="H153" s="178"/>
      <c r="I153" s="178"/>
      <c r="J153" s="178"/>
      <c r="K153" s="74">
        <f t="shared" si="25"/>
        <v>0</v>
      </c>
      <c r="L153" s="74">
        <f t="shared" si="26"/>
        <v>0</v>
      </c>
      <c r="M153" s="74">
        <f t="shared" si="27"/>
        <v>0</v>
      </c>
      <c r="N153" s="75" t="str">
        <f t="shared" si="21"/>
        <v/>
      </c>
      <c r="O153" s="184">
        <f t="shared" si="23"/>
        <v>0</v>
      </c>
      <c r="P153" s="74">
        <f t="shared" si="24"/>
        <v>0</v>
      </c>
      <c r="Q153" s="74">
        <f t="shared" si="22"/>
        <v>0</v>
      </c>
      <c r="R153" s="76">
        <f t="shared" si="20"/>
        <v>0</v>
      </c>
      <c r="S153" s="76">
        <f t="shared" si="28"/>
        <v>0</v>
      </c>
    </row>
    <row r="154" spans="1:19">
      <c r="A154" s="183"/>
      <c r="B154" s="183"/>
      <c r="C154" s="179"/>
      <c r="D154" s="179"/>
      <c r="E154" s="181"/>
      <c r="F154" s="143"/>
      <c r="G154" s="177"/>
      <c r="H154" s="178"/>
      <c r="I154" s="178"/>
      <c r="J154" s="178"/>
      <c r="K154" s="74">
        <f t="shared" si="25"/>
        <v>0</v>
      </c>
      <c r="L154" s="74">
        <f t="shared" si="26"/>
        <v>0</v>
      </c>
      <c r="M154" s="74">
        <f t="shared" si="27"/>
        <v>0</v>
      </c>
      <c r="N154" s="75" t="str">
        <f t="shared" si="21"/>
        <v/>
      </c>
      <c r="O154" s="184">
        <f t="shared" si="23"/>
        <v>0</v>
      </c>
      <c r="P154" s="74">
        <f t="shared" si="24"/>
        <v>0</v>
      </c>
      <c r="Q154" s="74">
        <f t="shared" si="22"/>
        <v>0</v>
      </c>
      <c r="R154" s="76">
        <f t="shared" si="20"/>
        <v>0</v>
      </c>
      <c r="S154" s="76">
        <f t="shared" si="28"/>
        <v>0</v>
      </c>
    </row>
    <row r="155" spans="1:19">
      <c r="A155" s="183"/>
      <c r="B155" s="183"/>
      <c r="C155" s="179"/>
      <c r="D155" s="179"/>
      <c r="E155" s="181"/>
      <c r="F155" s="143"/>
      <c r="G155" s="177"/>
      <c r="H155" s="178"/>
      <c r="I155" s="178"/>
      <c r="J155" s="178"/>
      <c r="K155" s="74">
        <f t="shared" si="25"/>
        <v>0</v>
      </c>
      <c r="L155" s="74">
        <f t="shared" si="26"/>
        <v>0</v>
      </c>
      <c r="M155" s="74">
        <f t="shared" si="27"/>
        <v>0</v>
      </c>
      <c r="N155" s="75" t="str">
        <f t="shared" si="21"/>
        <v/>
      </c>
      <c r="O155" s="184">
        <f t="shared" si="23"/>
        <v>0</v>
      </c>
      <c r="P155" s="74">
        <f t="shared" si="24"/>
        <v>0</v>
      </c>
      <c r="Q155" s="74">
        <f t="shared" si="22"/>
        <v>0</v>
      </c>
      <c r="R155" s="76">
        <f t="shared" si="20"/>
        <v>0</v>
      </c>
      <c r="S155" s="76">
        <f t="shared" si="28"/>
        <v>0</v>
      </c>
    </row>
    <row r="156" spans="1:19">
      <c r="A156" s="183"/>
      <c r="B156" s="183"/>
      <c r="C156" s="179"/>
      <c r="D156" s="179"/>
      <c r="E156" s="181"/>
      <c r="F156" s="143"/>
      <c r="G156" s="177"/>
      <c r="H156" s="178"/>
      <c r="I156" s="178"/>
      <c r="J156" s="178"/>
      <c r="K156" s="74">
        <f t="shared" si="25"/>
        <v>0</v>
      </c>
      <c r="L156" s="74">
        <f t="shared" si="26"/>
        <v>0</v>
      </c>
      <c r="M156" s="74">
        <f t="shared" si="27"/>
        <v>0</v>
      </c>
      <c r="N156" s="75" t="str">
        <f t="shared" si="21"/>
        <v/>
      </c>
      <c r="O156" s="184">
        <f t="shared" si="23"/>
        <v>0</v>
      </c>
      <c r="P156" s="74">
        <f t="shared" si="24"/>
        <v>0</v>
      </c>
      <c r="Q156" s="74">
        <f t="shared" si="22"/>
        <v>0</v>
      </c>
      <c r="R156" s="76">
        <f t="shared" si="20"/>
        <v>0</v>
      </c>
      <c r="S156" s="76">
        <f t="shared" si="28"/>
        <v>0</v>
      </c>
    </row>
    <row r="157" spans="1:19">
      <c r="A157" s="183"/>
      <c r="B157" s="183"/>
      <c r="C157" s="179"/>
      <c r="D157" s="179"/>
      <c r="E157" s="181"/>
      <c r="F157" s="143"/>
      <c r="G157" s="177"/>
      <c r="H157" s="178"/>
      <c r="I157" s="178"/>
      <c r="J157" s="178"/>
      <c r="K157" s="74">
        <f t="shared" si="25"/>
        <v>0</v>
      </c>
      <c r="L157" s="74">
        <f t="shared" si="26"/>
        <v>0</v>
      </c>
      <c r="M157" s="74">
        <f t="shared" si="27"/>
        <v>0</v>
      </c>
      <c r="N157" s="75" t="str">
        <f t="shared" si="21"/>
        <v/>
      </c>
      <c r="O157" s="184">
        <f t="shared" si="23"/>
        <v>0</v>
      </c>
      <c r="P157" s="74">
        <f t="shared" si="24"/>
        <v>0</v>
      </c>
      <c r="Q157" s="74">
        <f t="shared" si="22"/>
        <v>0</v>
      </c>
      <c r="R157" s="76">
        <f t="shared" si="20"/>
        <v>0</v>
      </c>
      <c r="S157" s="76">
        <f t="shared" si="28"/>
        <v>0</v>
      </c>
    </row>
    <row r="158" spans="1:19">
      <c r="A158" s="183"/>
      <c r="B158" s="183"/>
      <c r="C158" s="179"/>
      <c r="D158" s="179"/>
      <c r="E158" s="181"/>
      <c r="F158" s="143"/>
      <c r="G158" s="177"/>
      <c r="H158" s="178"/>
      <c r="I158" s="178"/>
      <c r="J158" s="178"/>
      <c r="K158" s="74">
        <f t="shared" si="25"/>
        <v>0</v>
      </c>
      <c r="L158" s="74">
        <f t="shared" si="26"/>
        <v>0</v>
      </c>
      <c r="M158" s="74">
        <f t="shared" si="27"/>
        <v>0</v>
      </c>
      <c r="N158" s="75" t="str">
        <f t="shared" si="21"/>
        <v/>
      </c>
      <c r="O158" s="184">
        <f t="shared" si="23"/>
        <v>0</v>
      </c>
      <c r="P158" s="74">
        <f t="shared" si="24"/>
        <v>0</v>
      </c>
      <c r="Q158" s="74">
        <f t="shared" si="22"/>
        <v>0</v>
      </c>
      <c r="R158" s="76">
        <f t="shared" si="20"/>
        <v>0</v>
      </c>
      <c r="S158" s="76">
        <f t="shared" si="28"/>
        <v>0</v>
      </c>
    </row>
    <row r="159" spans="1:19">
      <c r="A159" s="183"/>
      <c r="B159" s="183"/>
      <c r="C159" s="179"/>
      <c r="D159" s="179"/>
      <c r="E159" s="181"/>
      <c r="F159" s="143"/>
      <c r="G159" s="177"/>
      <c r="H159" s="178"/>
      <c r="I159" s="178"/>
      <c r="J159" s="178"/>
      <c r="K159" s="74">
        <f t="shared" si="25"/>
        <v>0</v>
      </c>
      <c r="L159" s="74">
        <f t="shared" si="26"/>
        <v>0</v>
      </c>
      <c r="M159" s="74">
        <f t="shared" si="27"/>
        <v>0</v>
      </c>
      <c r="N159" s="75" t="str">
        <f t="shared" si="21"/>
        <v/>
      </c>
      <c r="O159" s="184">
        <f t="shared" si="23"/>
        <v>0</v>
      </c>
      <c r="P159" s="74">
        <f t="shared" si="24"/>
        <v>0</v>
      </c>
      <c r="Q159" s="74">
        <f t="shared" si="22"/>
        <v>0</v>
      </c>
      <c r="R159" s="76">
        <f t="shared" si="20"/>
        <v>0</v>
      </c>
      <c r="S159" s="76">
        <f t="shared" si="28"/>
        <v>0</v>
      </c>
    </row>
    <row r="160" spans="1:19">
      <c r="A160" s="183"/>
      <c r="B160" s="183"/>
      <c r="C160" s="179"/>
      <c r="D160" s="179"/>
      <c r="E160" s="181"/>
      <c r="F160" s="143"/>
      <c r="G160" s="177"/>
      <c r="H160" s="178"/>
      <c r="I160" s="178"/>
      <c r="J160" s="178"/>
      <c r="K160" s="74">
        <f t="shared" si="25"/>
        <v>0</v>
      </c>
      <c r="L160" s="74">
        <f t="shared" si="26"/>
        <v>0</v>
      </c>
      <c r="M160" s="74">
        <f t="shared" si="27"/>
        <v>0</v>
      </c>
      <c r="N160" s="75" t="str">
        <f t="shared" si="21"/>
        <v/>
      </c>
      <c r="O160" s="184">
        <f t="shared" si="23"/>
        <v>0</v>
      </c>
      <c r="P160" s="74">
        <f t="shared" si="24"/>
        <v>0</v>
      </c>
      <c r="Q160" s="74">
        <f t="shared" si="22"/>
        <v>0</v>
      </c>
      <c r="R160" s="76">
        <f t="shared" si="20"/>
        <v>0</v>
      </c>
      <c r="S160" s="76">
        <f t="shared" si="28"/>
        <v>0</v>
      </c>
    </row>
    <row r="161" spans="1:19">
      <c r="A161" s="183"/>
      <c r="B161" s="183"/>
      <c r="C161" s="179"/>
      <c r="D161" s="179"/>
      <c r="E161" s="181"/>
      <c r="F161" s="143"/>
      <c r="G161" s="177"/>
      <c r="H161" s="178"/>
      <c r="I161" s="178"/>
      <c r="J161" s="178"/>
      <c r="K161" s="74">
        <f t="shared" si="25"/>
        <v>0</v>
      </c>
      <c r="L161" s="74">
        <f t="shared" si="26"/>
        <v>0</v>
      </c>
      <c r="M161" s="74">
        <f t="shared" si="27"/>
        <v>0</v>
      </c>
      <c r="N161" s="75" t="str">
        <f t="shared" si="21"/>
        <v/>
      </c>
      <c r="O161" s="184">
        <f t="shared" si="23"/>
        <v>0</v>
      </c>
      <c r="P161" s="74">
        <f t="shared" si="24"/>
        <v>0</v>
      </c>
      <c r="Q161" s="74">
        <f t="shared" si="22"/>
        <v>0</v>
      </c>
      <c r="R161" s="76">
        <f t="shared" si="20"/>
        <v>0</v>
      </c>
      <c r="S161" s="76">
        <f t="shared" si="28"/>
        <v>0</v>
      </c>
    </row>
    <row r="162" spans="1:19">
      <c r="A162" s="183"/>
      <c r="B162" s="183"/>
      <c r="C162" s="179"/>
      <c r="D162" s="179"/>
      <c r="E162" s="181"/>
      <c r="F162" s="143"/>
      <c r="G162" s="177"/>
      <c r="H162" s="178"/>
      <c r="I162" s="178"/>
      <c r="J162" s="178"/>
      <c r="K162" s="74">
        <f t="shared" si="25"/>
        <v>0</v>
      </c>
      <c r="L162" s="74">
        <f t="shared" si="26"/>
        <v>0</v>
      </c>
      <c r="M162" s="74">
        <f t="shared" si="27"/>
        <v>0</v>
      </c>
      <c r="N162" s="75" t="str">
        <f t="shared" si="21"/>
        <v/>
      </c>
      <c r="O162" s="184">
        <f t="shared" si="23"/>
        <v>0</v>
      </c>
      <c r="P162" s="74">
        <f t="shared" si="24"/>
        <v>0</v>
      </c>
      <c r="Q162" s="74">
        <f t="shared" si="22"/>
        <v>0</v>
      </c>
      <c r="R162" s="76">
        <f t="shared" si="20"/>
        <v>0</v>
      </c>
      <c r="S162" s="76">
        <f t="shared" si="28"/>
        <v>0</v>
      </c>
    </row>
    <row r="163" spans="1:19">
      <c r="A163" s="183"/>
      <c r="B163" s="183"/>
      <c r="C163" s="179"/>
      <c r="D163" s="179"/>
      <c r="E163" s="181"/>
      <c r="F163" s="143"/>
      <c r="G163" s="177"/>
      <c r="H163" s="178"/>
      <c r="I163" s="178"/>
      <c r="J163" s="178"/>
      <c r="K163" s="74">
        <f t="shared" si="25"/>
        <v>0</v>
      </c>
      <c r="L163" s="74">
        <f t="shared" si="26"/>
        <v>0</v>
      </c>
      <c r="M163" s="74">
        <f t="shared" si="27"/>
        <v>0</v>
      </c>
      <c r="N163" s="75" t="str">
        <f t="shared" si="21"/>
        <v/>
      </c>
      <c r="O163" s="184">
        <f t="shared" si="23"/>
        <v>0</v>
      </c>
      <c r="P163" s="74">
        <f t="shared" si="24"/>
        <v>0</v>
      </c>
      <c r="Q163" s="74">
        <f t="shared" si="22"/>
        <v>0</v>
      </c>
      <c r="R163" s="76">
        <f t="shared" si="20"/>
        <v>0</v>
      </c>
      <c r="S163" s="76">
        <f t="shared" si="28"/>
        <v>0</v>
      </c>
    </row>
    <row r="164" spans="1:19">
      <c r="A164" s="183"/>
      <c r="B164" s="183"/>
      <c r="C164" s="179"/>
      <c r="D164" s="179"/>
      <c r="E164" s="181"/>
      <c r="F164" s="143"/>
      <c r="G164" s="177"/>
      <c r="H164" s="178"/>
      <c r="I164" s="178"/>
      <c r="J164" s="178"/>
      <c r="K164" s="74">
        <f t="shared" si="25"/>
        <v>0</v>
      </c>
      <c r="L164" s="74">
        <f t="shared" si="26"/>
        <v>0</v>
      </c>
      <c r="M164" s="74">
        <f t="shared" si="27"/>
        <v>0</v>
      </c>
      <c r="N164" s="75" t="str">
        <f t="shared" si="21"/>
        <v/>
      </c>
      <c r="O164" s="184">
        <f t="shared" si="23"/>
        <v>0</v>
      </c>
      <c r="P164" s="74">
        <f t="shared" si="24"/>
        <v>0</v>
      </c>
      <c r="Q164" s="74">
        <f t="shared" si="22"/>
        <v>0</v>
      </c>
      <c r="R164" s="76">
        <f t="shared" si="20"/>
        <v>0</v>
      </c>
      <c r="S164" s="76">
        <f t="shared" si="28"/>
        <v>0</v>
      </c>
    </row>
    <row r="165" spans="1:19">
      <c r="A165" s="183"/>
      <c r="B165" s="183"/>
      <c r="C165" s="179"/>
      <c r="D165" s="179"/>
      <c r="E165" s="181"/>
      <c r="F165" s="143"/>
      <c r="G165" s="177"/>
      <c r="H165" s="178"/>
      <c r="I165" s="178"/>
      <c r="J165" s="178"/>
      <c r="K165" s="74">
        <f t="shared" si="25"/>
        <v>0</v>
      </c>
      <c r="L165" s="74">
        <f t="shared" si="26"/>
        <v>0</v>
      </c>
      <c r="M165" s="74">
        <f t="shared" si="27"/>
        <v>0</v>
      </c>
      <c r="N165" s="75" t="str">
        <f t="shared" si="21"/>
        <v/>
      </c>
      <c r="O165" s="184">
        <f t="shared" si="23"/>
        <v>0</v>
      </c>
      <c r="P165" s="74">
        <f t="shared" si="24"/>
        <v>0</v>
      </c>
      <c r="Q165" s="74">
        <f t="shared" si="22"/>
        <v>0</v>
      </c>
      <c r="R165" s="76">
        <f t="shared" si="20"/>
        <v>0</v>
      </c>
      <c r="S165" s="76">
        <f t="shared" si="28"/>
        <v>0</v>
      </c>
    </row>
    <row r="166" spans="1:19">
      <c r="A166" s="183"/>
      <c r="B166" s="183"/>
      <c r="C166" s="179"/>
      <c r="D166" s="179"/>
      <c r="E166" s="181"/>
      <c r="F166" s="143"/>
      <c r="G166" s="177"/>
      <c r="H166" s="178"/>
      <c r="I166" s="178"/>
      <c r="J166" s="178"/>
      <c r="K166" s="74">
        <f t="shared" si="25"/>
        <v>0</v>
      </c>
      <c r="L166" s="74">
        <f t="shared" si="26"/>
        <v>0</v>
      </c>
      <c r="M166" s="74">
        <f t="shared" si="27"/>
        <v>0</v>
      </c>
      <c r="N166" s="75" t="str">
        <f t="shared" si="21"/>
        <v/>
      </c>
      <c r="O166" s="184">
        <f t="shared" si="23"/>
        <v>0</v>
      </c>
      <c r="P166" s="74">
        <f t="shared" si="24"/>
        <v>0</v>
      </c>
      <c r="Q166" s="74">
        <f t="shared" si="22"/>
        <v>0</v>
      </c>
      <c r="R166" s="76">
        <f t="shared" si="20"/>
        <v>0</v>
      </c>
      <c r="S166" s="76">
        <f t="shared" si="28"/>
        <v>0</v>
      </c>
    </row>
    <row r="167" spans="1:19">
      <c r="A167" s="183"/>
      <c r="B167" s="183"/>
      <c r="C167" s="179"/>
      <c r="D167" s="179"/>
      <c r="E167" s="181"/>
      <c r="F167" s="143"/>
      <c r="G167" s="177"/>
      <c r="H167" s="178"/>
      <c r="I167" s="178"/>
      <c r="J167" s="178"/>
      <c r="K167" s="74">
        <f t="shared" si="25"/>
        <v>0</v>
      </c>
      <c r="L167" s="74">
        <f t="shared" si="26"/>
        <v>0</v>
      </c>
      <c r="M167" s="74">
        <f t="shared" si="27"/>
        <v>0</v>
      </c>
      <c r="N167" s="75" t="str">
        <f t="shared" si="21"/>
        <v/>
      </c>
      <c r="O167" s="184">
        <f t="shared" si="23"/>
        <v>0</v>
      </c>
      <c r="P167" s="74">
        <f t="shared" si="24"/>
        <v>0</v>
      </c>
      <c r="Q167" s="74">
        <f t="shared" si="22"/>
        <v>0</v>
      </c>
      <c r="R167" s="76">
        <f t="shared" si="20"/>
        <v>0</v>
      </c>
      <c r="S167" s="76">
        <f t="shared" si="28"/>
        <v>0</v>
      </c>
    </row>
    <row r="168" spans="1:19">
      <c r="A168" s="183"/>
      <c r="B168" s="183"/>
      <c r="C168" s="179"/>
      <c r="D168" s="179"/>
      <c r="E168" s="181"/>
      <c r="F168" s="143"/>
      <c r="G168" s="177"/>
      <c r="H168" s="178"/>
      <c r="I168" s="178"/>
      <c r="J168" s="178"/>
      <c r="K168" s="74">
        <f t="shared" si="25"/>
        <v>0</v>
      </c>
      <c r="L168" s="74">
        <f t="shared" si="26"/>
        <v>0</v>
      </c>
      <c r="M168" s="74">
        <f t="shared" si="27"/>
        <v>0</v>
      </c>
      <c r="N168" s="75" t="str">
        <f t="shared" si="21"/>
        <v/>
      </c>
      <c r="O168" s="184">
        <f t="shared" si="23"/>
        <v>0</v>
      </c>
      <c r="P168" s="74">
        <f t="shared" si="24"/>
        <v>0</v>
      </c>
      <c r="Q168" s="74">
        <f t="shared" si="22"/>
        <v>0</v>
      </c>
      <c r="R168" s="76">
        <f t="shared" si="20"/>
        <v>0</v>
      </c>
      <c r="S168" s="76">
        <f t="shared" si="28"/>
        <v>0</v>
      </c>
    </row>
    <row r="169" spans="1:19">
      <c r="A169" s="183"/>
      <c r="B169" s="183"/>
      <c r="C169" s="179"/>
      <c r="D169" s="179"/>
      <c r="E169" s="181"/>
      <c r="F169" s="143"/>
      <c r="G169" s="177"/>
      <c r="H169" s="178"/>
      <c r="I169" s="178"/>
      <c r="J169" s="178"/>
      <c r="K169" s="74">
        <f t="shared" si="25"/>
        <v>0</v>
      </c>
      <c r="L169" s="74">
        <f t="shared" si="26"/>
        <v>0</v>
      </c>
      <c r="M169" s="74">
        <f t="shared" si="27"/>
        <v>0</v>
      </c>
      <c r="N169" s="75" t="str">
        <f t="shared" si="21"/>
        <v/>
      </c>
      <c r="O169" s="184">
        <f t="shared" si="23"/>
        <v>0</v>
      </c>
      <c r="P169" s="74">
        <f t="shared" si="24"/>
        <v>0</v>
      </c>
      <c r="Q169" s="74">
        <f t="shared" si="22"/>
        <v>0</v>
      </c>
      <c r="R169" s="76">
        <f t="shared" si="20"/>
        <v>0</v>
      </c>
      <c r="S169" s="76">
        <f t="shared" si="28"/>
        <v>0</v>
      </c>
    </row>
    <row r="170" spans="1:19">
      <c r="A170" s="183"/>
      <c r="B170" s="183"/>
      <c r="C170" s="179"/>
      <c r="D170" s="179"/>
      <c r="E170" s="181"/>
      <c r="F170" s="143"/>
      <c r="G170" s="177"/>
      <c r="H170" s="178"/>
      <c r="I170" s="178"/>
      <c r="J170" s="178"/>
      <c r="K170" s="74">
        <f t="shared" si="25"/>
        <v>0</v>
      </c>
      <c r="L170" s="74">
        <f t="shared" si="26"/>
        <v>0</v>
      </c>
      <c r="M170" s="74">
        <f t="shared" si="27"/>
        <v>0</v>
      </c>
      <c r="N170" s="75" t="str">
        <f t="shared" si="21"/>
        <v/>
      </c>
      <c r="O170" s="184">
        <f t="shared" si="23"/>
        <v>0</v>
      </c>
      <c r="P170" s="74">
        <f t="shared" si="24"/>
        <v>0</v>
      </c>
      <c r="Q170" s="74">
        <f t="shared" si="22"/>
        <v>0</v>
      </c>
      <c r="R170" s="76">
        <f t="shared" ref="R170:R200" si="29">ROUND(SUM($K170:$M170),0)</f>
        <v>0</v>
      </c>
      <c r="S170" s="76">
        <f t="shared" si="28"/>
        <v>0</v>
      </c>
    </row>
    <row r="171" spans="1:19">
      <c r="A171" s="183"/>
      <c r="B171" s="183"/>
      <c r="C171" s="179"/>
      <c r="D171" s="179"/>
      <c r="E171" s="181"/>
      <c r="F171" s="143"/>
      <c r="G171" s="177"/>
      <c r="H171" s="178"/>
      <c r="I171" s="178"/>
      <c r="J171" s="178"/>
      <c r="K171" s="74">
        <f t="shared" si="25"/>
        <v>0</v>
      </c>
      <c r="L171" s="74">
        <f t="shared" si="26"/>
        <v>0</v>
      </c>
      <c r="M171" s="74">
        <f t="shared" si="27"/>
        <v>0</v>
      </c>
      <c r="N171" s="75" t="str">
        <f t="shared" si="21"/>
        <v/>
      </c>
      <c r="O171" s="184">
        <f t="shared" si="23"/>
        <v>0</v>
      </c>
      <c r="P171" s="74">
        <f t="shared" si="24"/>
        <v>0</v>
      </c>
      <c r="Q171" s="74">
        <f t="shared" si="22"/>
        <v>0</v>
      </c>
      <c r="R171" s="76">
        <f t="shared" si="29"/>
        <v>0</v>
      </c>
      <c r="S171" s="76">
        <f t="shared" si="28"/>
        <v>0</v>
      </c>
    </row>
    <row r="172" spans="1:19">
      <c r="A172" s="183"/>
      <c r="B172" s="183"/>
      <c r="C172" s="179"/>
      <c r="D172" s="179"/>
      <c r="E172" s="181"/>
      <c r="F172" s="143"/>
      <c r="G172" s="177"/>
      <c r="H172" s="178"/>
      <c r="I172" s="178"/>
      <c r="J172" s="178"/>
      <c r="K172" s="74">
        <f t="shared" si="25"/>
        <v>0</v>
      </c>
      <c r="L172" s="74">
        <f t="shared" si="26"/>
        <v>0</v>
      </c>
      <c r="M172" s="74">
        <f t="shared" si="27"/>
        <v>0</v>
      </c>
      <c r="N172" s="75" t="str">
        <f t="shared" si="21"/>
        <v/>
      </c>
      <c r="O172" s="184">
        <f t="shared" si="23"/>
        <v>0</v>
      </c>
      <c r="P172" s="74">
        <f t="shared" si="24"/>
        <v>0</v>
      </c>
      <c r="Q172" s="74">
        <f t="shared" si="22"/>
        <v>0</v>
      </c>
      <c r="R172" s="76">
        <f t="shared" si="29"/>
        <v>0</v>
      </c>
      <c r="S172" s="76">
        <f t="shared" si="28"/>
        <v>0</v>
      </c>
    </row>
    <row r="173" spans="1:19">
      <c r="A173" s="183"/>
      <c r="B173" s="183"/>
      <c r="C173" s="179"/>
      <c r="D173" s="179"/>
      <c r="E173" s="181"/>
      <c r="F173" s="143"/>
      <c r="G173" s="177"/>
      <c r="H173" s="178"/>
      <c r="I173" s="178"/>
      <c r="J173" s="178"/>
      <c r="K173" s="74">
        <f t="shared" si="25"/>
        <v>0</v>
      </c>
      <c r="L173" s="74">
        <f t="shared" si="26"/>
        <v>0</v>
      </c>
      <c r="M173" s="74">
        <f t="shared" si="27"/>
        <v>0</v>
      </c>
      <c r="N173" s="75" t="str">
        <f t="shared" si="21"/>
        <v/>
      </c>
      <c r="O173" s="184">
        <f t="shared" si="23"/>
        <v>0</v>
      </c>
      <c r="P173" s="74">
        <f t="shared" si="24"/>
        <v>0</v>
      </c>
      <c r="Q173" s="74">
        <f t="shared" si="22"/>
        <v>0</v>
      </c>
      <c r="R173" s="76">
        <f t="shared" si="29"/>
        <v>0</v>
      </c>
      <c r="S173" s="76">
        <f t="shared" si="28"/>
        <v>0</v>
      </c>
    </row>
    <row r="174" spans="1:19">
      <c r="A174" s="183"/>
      <c r="B174" s="183"/>
      <c r="C174" s="179"/>
      <c r="D174" s="179"/>
      <c r="E174" s="181"/>
      <c r="F174" s="143"/>
      <c r="G174" s="177"/>
      <c r="H174" s="178"/>
      <c r="I174" s="178"/>
      <c r="J174" s="178"/>
      <c r="K174" s="74">
        <f t="shared" si="25"/>
        <v>0</v>
      </c>
      <c r="L174" s="74">
        <f t="shared" si="26"/>
        <v>0</v>
      </c>
      <c r="M174" s="74">
        <f t="shared" si="27"/>
        <v>0</v>
      </c>
      <c r="N174" s="75" t="str">
        <f t="shared" si="21"/>
        <v/>
      </c>
      <c r="O174" s="184">
        <f t="shared" si="23"/>
        <v>0</v>
      </c>
      <c r="P174" s="74">
        <f t="shared" si="24"/>
        <v>0</v>
      </c>
      <c r="Q174" s="74">
        <f t="shared" si="22"/>
        <v>0</v>
      </c>
      <c r="R174" s="76">
        <f t="shared" si="29"/>
        <v>0</v>
      </c>
      <c r="S174" s="76">
        <f t="shared" si="28"/>
        <v>0</v>
      </c>
    </row>
    <row r="175" spans="1:19">
      <c r="A175" s="183"/>
      <c r="B175" s="183"/>
      <c r="C175" s="179"/>
      <c r="D175" s="179"/>
      <c r="E175" s="181"/>
      <c r="F175" s="143"/>
      <c r="G175" s="177"/>
      <c r="H175" s="178"/>
      <c r="I175" s="178"/>
      <c r="J175" s="178"/>
      <c r="K175" s="74">
        <f t="shared" si="25"/>
        <v>0</v>
      </c>
      <c r="L175" s="74">
        <f t="shared" si="26"/>
        <v>0</v>
      </c>
      <c r="M175" s="74">
        <f t="shared" si="27"/>
        <v>0</v>
      </c>
      <c r="N175" s="75" t="str">
        <f t="shared" si="21"/>
        <v/>
      </c>
      <c r="O175" s="184">
        <f t="shared" si="23"/>
        <v>0</v>
      </c>
      <c r="P175" s="74">
        <f t="shared" si="24"/>
        <v>0</v>
      </c>
      <c r="Q175" s="74">
        <f t="shared" si="22"/>
        <v>0</v>
      </c>
      <c r="R175" s="76">
        <f t="shared" si="29"/>
        <v>0</v>
      </c>
      <c r="S175" s="76">
        <f t="shared" si="28"/>
        <v>0</v>
      </c>
    </row>
    <row r="176" spans="1:19">
      <c r="A176" s="183"/>
      <c r="B176" s="183"/>
      <c r="C176" s="179"/>
      <c r="D176" s="179"/>
      <c r="E176" s="181"/>
      <c r="F176" s="143"/>
      <c r="G176" s="177"/>
      <c r="H176" s="178"/>
      <c r="I176" s="178"/>
      <c r="J176" s="178"/>
      <c r="K176" s="74">
        <f t="shared" si="25"/>
        <v>0</v>
      </c>
      <c r="L176" s="74">
        <f t="shared" si="26"/>
        <v>0</v>
      </c>
      <c r="M176" s="74">
        <f t="shared" si="27"/>
        <v>0</v>
      </c>
      <c r="N176" s="75" t="str">
        <f t="shared" si="21"/>
        <v/>
      </c>
      <c r="O176" s="184">
        <f t="shared" si="23"/>
        <v>0</v>
      </c>
      <c r="P176" s="74">
        <f t="shared" si="24"/>
        <v>0</v>
      </c>
      <c r="Q176" s="74">
        <f t="shared" si="22"/>
        <v>0</v>
      </c>
      <c r="R176" s="76">
        <f t="shared" si="29"/>
        <v>0</v>
      </c>
      <c r="S176" s="76">
        <f t="shared" si="28"/>
        <v>0</v>
      </c>
    </row>
    <row r="177" spans="1:19">
      <c r="A177" s="183"/>
      <c r="B177" s="183"/>
      <c r="C177" s="179"/>
      <c r="D177" s="179"/>
      <c r="E177" s="181"/>
      <c r="F177" s="143"/>
      <c r="G177" s="177"/>
      <c r="H177" s="178"/>
      <c r="I177" s="178"/>
      <c r="J177" s="178"/>
      <c r="K177" s="74">
        <f t="shared" si="25"/>
        <v>0</v>
      </c>
      <c r="L177" s="74">
        <f t="shared" si="26"/>
        <v>0</v>
      </c>
      <c r="M177" s="74">
        <f t="shared" si="27"/>
        <v>0</v>
      </c>
      <c r="N177" s="75" t="str">
        <f t="shared" si="21"/>
        <v/>
      </c>
      <c r="O177" s="184">
        <f t="shared" si="23"/>
        <v>0</v>
      </c>
      <c r="P177" s="74">
        <f t="shared" si="24"/>
        <v>0</v>
      </c>
      <c r="Q177" s="74">
        <f t="shared" si="22"/>
        <v>0</v>
      </c>
      <c r="R177" s="76">
        <f t="shared" si="29"/>
        <v>0</v>
      </c>
      <c r="S177" s="76">
        <f t="shared" si="28"/>
        <v>0</v>
      </c>
    </row>
    <row r="178" spans="1:19">
      <c r="A178" s="183"/>
      <c r="B178" s="183"/>
      <c r="C178" s="179"/>
      <c r="D178" s="179"/>
      <c r="E178" s="181"/>
      <c r="F178" s="143"/>
      <c r="G178" s="177"/>
      <c r="H178" s="178"/>
      <c r="I178" s="178"/>
      <c r="J178" s="178"/>
      <c r="K178" s="74">
        <f t="shared" si="25"/>
        <v>0</v>
      </c>
      <c r="L178" s="74">
        <f t="shared" si="26"/>
        <v>0</v>
      </c>
      <c r="M178" s="74">
        <f t="shared" si="27"/>
        <v>0</v>
      </c>
      <c r="N178" s="75" t="str">
        <f t="shared" si="21"/>
        <v/>
      </c>
      <c r="O178" s="184">
        <f t="shared" si="23"/>
        <v>0</v>
      </c>
      <c r="P178" s="74">
        <f t="shared" si="24"/>
        <v>0</v>
      </c>
      <c r="Q178" s="74">
        <f t="shared" si="22"/>
        <v>0</v>
      </c>
      <c r="R178" s="76">
        <f t="shared" si="29"/>
        <v>0</v>
      </c>
      <c r="S178" s="76">
        <f t="shared" si="28"/>
        <v>0</v>
      </c>
    </row>
    <row r="179" spans="1:19">
      <c r="A179" s="183"/>
      <c r="B179" s="183"/>
      <c r="C179" s="179"/>
      <c r="D179" s="179"/>
      <c r="E179" s="181"/>
      <c r="F179" s="143"/>
      <c r="G179" s="177"/>
      <c r="H179" s="178"/>
      <c r="I179" s="178"/>
      <c r="J179" s="178"/>
      <c r="K179" s="74">
        <f t="shared" si="25"/>
        <v>0</v>
      </c>
      <c r="L179" s="74">
        <f t="shared" si="26"/>
        <v>0</v>
      </c>
      <c r="M179" s="74">
        <f t="shared" si="27"/>
        <v>0</v>
      </c>
      <c r="N179" s="75" t="str">
        <f t="shared" si="21"/>
        <v/>
      </c>
      <c r="O179" s="184">
        <f t="shared" si="23"/>
        <v>0</v>
      </c>
      <c r="P179" s="74">
        <f t="shared" si="24"/>
        <v>0</v>
      </c>
      <c r="Q179" s="74">
        <f t="shared" si="22"/>
        <v>0</v>
      </c>
      <c r="R179" s="76">
        <f t="shared" si="29"/>
        <v>0</v>
      </c>
      <c r="S179" s="76">
        <f t="shared" si="28"/>
        <v>0</v>
      </c>
    </row>
    <row r="180" spans="1:19">
      <c r="A180" s="183"/>
      <c r="B180" s="183"/>
      <c r="C180" s="179"/>
      <c r="D180" s="179"/>
      <c r="E180" s="181"/>
      <c r="F180" s="143"/>
      <c r="G180" s="177"/>
      <c r="H180" s="178"/>
      <c r="I180" s="178"/>
      <c r="J180" s="178"/>
      <c r="K180" s="74">
        <f t="shared" si="25"/>
        <v>0</v>
      </c>
      <c r="L180" s="74">
        <f t="shared" si="26"/>
        <v>0</v>
      </c>
      <c r="M180" s="74">
        <f t="shared" si="27"/>
        <v>0</v>
      </c>
      <c r="N180" s="75" t="str">
        <f t="shared" si="21"/>
        <v/>
      </c>
      <c r="O180" s="184">
        <f t="shared" si="23"/>
        <v>0</v>
      </c>
      <c r="P180" s="74">
        <f t="shared" si="24"/>
        <v>0</v>
      </c>
      <c r="Q180" s="74">
        <f t="shared" si="22"/>
        <v>0</v>
      </c>
      <c r="R180" s="76">
        <f t="shared" si="29"/>
        <v>0</v>
      </c>
      <c r="S180" s="76">
        <f t="shared" si="28"/>
        <v>0</v>
      </c>
    </row>
    <row r="181" spans="1:19">
      <c r="A181" s="183"/>
      <c r="B181" s="183"/>
      <c r="C181" s="179"/>
      <c r="D181" s="179"/>
      <c r="E181" s="181"/>
      <c r="F181" s="143"/>
      <c r="G181" s="177"/>
      <c r="H181" s="178"/>
      <c r="I181" s="178"/>
      <c r="J181" s="178"/>
      <c r="K181" s="74">
        <f t="shared" si="25"/>
        <v>0</v>
      </c>
      <c r="L181" s="74">
        <f t="shared" si="26"/>
        <v>0</v>
      </c>
      <c r="M181" s="74">
        <f t="shared" si="27"/>
        <v>0</v>
      </c>
      <c r="N181" s="75" t="str">
        <f t="shared" si="21"/>
        <v/>
      </c>
      <c r="O181" s="184">
        <f t="shared" si="23"/>
        <v>0</v>
      </c>
      <c r="P181" s="74">
        <f t="shared" si="24"/>
        <v>0</v>
      </c>
      <c r="Q181" s="74">
        <f t="shared" si="22"/>
        <v>0</v>
      </c>
      <c r="R181" s="76">
        <f t="shared" si="29"/>
        <v>0</v>
      </c>
      <c r="S181" s="76">
        <f t="shared" si="28"/>
        <v>0</v>
      </c>
    </row>
    <row r="182" spans="1:19">
      <c r="A182" s="183"/>
      <c r="B182" s="183"/>
      <c r="C182" s="179"/>
      <c r="D182" s="179"/>
      <c r="E182" s="181"/>
      <c r="F182" s="143"/>
      <c r="G182" s="177"/>
      <c r="H182" s="178"/>
      <c r="I182" s="178"/>
      <c r="J182" s="178"/>
      <c r="K182" s="74">
        <f t="shared" si="25"/>
        <v>0</v>
      </c>
      <c r="L182" s="74">
        <f t="shared" si="26"/>
        <v>0</v>
      </c>
      <c r="M182" s="74">
        <f t="shared" si="27"/>
        <v>0</v>
      </c>
      <c r="N182" s="75" t="str">
        <f t="shared" si="21"/>
        <v/>
      </c>
      <c r="O182" s="184">
        <f t="shared" si="23"/>
        <v>0</v>
      </c>
      <c r="P182" s="74">
        <f t="shared" si="24"/>
        <v>0</v>
      </c>
      <c r="Q182" s="74">
        <f t="shared" si="22"/>
        <v>0</v>
      </c>
      <c r="R182" s="76">
        <f t="shared" si="29"/>
        <v>0</v>
      </c>
      <c r="S182" s="76">
        <f t="shared" si="28"/>
        <v>0</v>
      </c>
    </row>
    <row r="183" spans="1:19">
      <c r="A183" s="183"/>
      <c r="B183" s="183"/>
      <c r="C183" s="179"/>
      <c r="D183" s="179"/>
      <c r="E183" s="181"/>
      <c r="F183" s="143"/>
      <c r="G183" s="177"/>
      <c r="H183" s="178"/>
      <c r="I183" s="178"/>
      <c r="J183" s="178"/>
      <c r="K183" s="74">
        <f t="shared" si="25"/>
        <v>0</v>
      </c>
      <c r="L183" s="74">
        <f t="shared" si="26"/>
        <v>0</v>
      </c>
      <c r="M183" s="74">
        <f t="shared" si="27"/>
        <v>0</v>
      </c>
      <c r="N183" s="75" t="str">
        <f t="shared" si="21"/>
        <v/>
      </c>
      <c r="O183" s="184">
        <f t="shared" si="23"/>
        <v>0</v>
      </c>
      <c r="P183" s="74">
        <f t="shared" si="24"/>
        <v>0</v>
      </c>
      <c r="Q183" s="74">
        <f t="shared" si="22"/>
        <v>0</v>
      </c>
      <c r="R183" s="76">
        <f t="shared" si="29"/>
        <v>0</v>
      </c>
      <c r="S183" s="76">
        <f t="shared" si="28"/>
        <v>0</v>
      </c>
    </row>
    <row r="184" spans="1:19">
      <c r="A184" s="183"/>
      <c r="B184" s="183"/>
      <c r="C184" s="179"/>
      <c r="D184" s="179"/>
      <c r="E184" s="181"/>
      <c r="F184" s="143"/>
      <c r="G184" s="177"/>
      <c r="H184" s="178"/>
      <c r="I184" s="178"/>
      <c r="J184" s="178"/>
      <c r="K184" s="74">
        <f t="shared" si="25"/>
        <v>0</v>
      </c>
      <c r="L184" s="74">
        <f t="shared" si="26"/>
        <v>0</v>
      </c>
      <c r="M184" s="74">
        <f t="shared" si="27"/>
        <v>0</v>
      </c>
      <c r="N184" s="75" t="str">
        <f t="shared" si="21"/>
        <v/>
      </c>
      <c r="O184" s="184">
        <f t="shared" si="23"/>
        <v>0</v>
      </c>
      <c r="P184" s="74">
        <f t="shared" si="24"/>
        <v>0</v>
      </c>
      <c r="Q184" s="74">
        <f t="shared" si="22"/>
        <v>0</v>
      </c>
      <c r="R184" s="76">
        <f t="shared" si="29"/>
        <v>0</v>
      </c>
      <c r="S184" s="76">
        <f t="shared" si="28"/>
        <v>0</v>
      </c>
    </row>
    <row r="185" spans="1:19">
      <c r="A185" s="183"/>
      <c r="B185" s="183"/>
      <c r="C185" s="179"/>
      <c r="D185" s="179"/>
      <c r="E185" s="181"/>
      <c r="F185" s="143"/>
      <c r="G185" s="177"/>
      <c r="H185" s="178"/>
      <c r="I185" s="178"/>
      <c r="J185" s="178"/>
      <c r="K185" s="74">
        <f t="shared" si="25"/>
        <v>0</v>
      </c>
      <c r="L185" s="74">
        <f t="shared" si="26"/>
        <v>0</v>
      </c>
      <c r="M185" s="74">
        <f t="shared" si="27"/>
        <v>0</v>
      </c>
      <c r="N185" s="75" t="str">
        <f t="shared" si="21"/>
        <v/>
      </c>
      <c r="O185" s="184">
        <f t="shared" si="23"/>
        <v>0</v>
      </c>
      <c r="P185" s="74">
        <f t="shared" si="24"/>
        <v>0</v>
      </c>
      <c r="Q185" s="74">
        <f t="shared" si="22"/>
        <v>0</v>
      </c>
      <c r="R185" s="76">
        <f t="shared" si="29"/>
        <v>0</v>
      </c>
      <c r="S185" s="76">
        <f t="shared" si="28"/>
        <v>0</v>
      </c>
    </row>
    <row r="186" spans="1:19">
      <c r="A186" s="183"/>
      <c r="B186" s="183"/>
      <c r="C186" s="179"/>
      <c r="D186" s="179"/>
      <c r="E186" s="181"/>
      <c r="F186" s="143"/>
      <c r="G186" s="177"/>
      <c r="H186" s="178"/>
      <c r="I186" s="178"/>
      <c r="J186" s="178"/>
      <c r="K186" s="74">
        <f t="shared" si="25"/>
        <v>0</v>
      </c>
      <c r="L186" s="74">
        <f t="shared" si="26"/>
        <v>0</v>
      </c>
      <c r="M186" s="74">
        <f t="shared" si="27"/>
        <v>0</v>
      </c>
      <c r="N186" s="75" t="str">
        <f t="shared" si="21"/>
        <v/>
      </c>
      <c r="O186" s="184">
        <f t="shared" si="23"/>
        <v>0</v>
      </c>
      <c r="P186" s="74">
        <f t="shared" si="24"/>
        <v>0</v>
      </c>
      <c r="Q186" s="74">
        <f t="shared" si="22"/>
        <v>0</v>
      </c>
      <c r="R186" s="76">
        <f t="shared" si="29"/>
        <v>0</v>
      </c>
      <c r="S186" s="76">
        <f t="shared" si="28"/>
        <v>0</v>
      </c>
    </row>
    <row r="187" spans="1:19">
      <c r="A187" s="183"/>
      <c r="B187" s="183"/>
      <c r="C187" s="179"/>
      <c r="D187" s="179"/>
      <c r="E187" s="181"/>
      <c r="F187" s="143"/>
      <c r="G187" s="177"/>
      <c r="H187" s="178"/>
      <c r="I187" s="178"/>
      <c r="J187" s="178"/>
      <c r="K187" s="74">
        <f t="shared" si="25"/>
        <v>0</v>
      </c>
      <c r="L187" s="74">
        <f t="shared" si="26"/>
        <v>0</v>
      </c>
      <c r="M187" s="74">
        <f t="shared" si="27"/>
        <v>0</v>
      </c>
      <c r="N187" s="75" t="str">
        <f t="shared" si="21"/>
        <v/>
      </c>
      <c r="O187" s="184">
        <f t="shared" si="23"/>
        <v>0</v>
      </c>
      <c r="P187" s="74">
        <f t="shared" si="24"/>
        <v>0</v>
      </c>
      <c r="Q187" s="74">
        <f t="shared" si="22"/>
        <v>0</v>
      </c>
      <c r="R187" s="76">
        <f t="shared" si="29"/>
        <v>0</v>
      </c>
      <c r="S187" s="76">
        <f t="shared" si="28"/>
        <v>0</v>
      </c>
    </row>
    <row r="188" spans="1:19">
      <c r="A188" s="183"/>
      <c r="B188" s="183"/>
      <c r="C188" s="179"/>
      <c r="D188" s="179"/>
      <c r="E188" s="181"/>
      <c r="F188" s="143"/>
      <c r="G188" s="177"/>
      <c r="H188" s="178"/>
      <c r="I188" s="178"/>
      <c r="J188" s="178"/>
      <c r="K188" s="74">
        <f t="shared" si="25"/>
        <v>0</v>
      </c>
      <c r="L188" s="74">
        <f t="shared" si="26"/>
        <v>0</v>
      </c>
      <c r="M188" s="74">
        <f t="shared" si="27"/>
        <v>0</v>
      </c>
      <c r="N188" s="75" t="str">
        <f t="shared" si="21"/>
        <v/>
      </c>
      <c r="O188" s="184">
        <f t="shared" si="23"/>
        <v>0</v>
      </c>
      <c r="P188" s="74">
        <f t="shared" si="24"/>
        <v>0</v>
      </c>
      <c r="Q188" s="74">
        <f t="shared" si="22"/>
        <v>0</v>
      </c>
      <c r="R188" s="76">
        <f t="shared" si="29"/>
        <v>0</v>
      </c>
      <c r="S188" s="76">
        <f t="shared" si="28"/>
        <v>0</v>
      </c>
    </row>
    <row r="189" spans="1:19">
      <c r="A189" s="183"/>
      <c r="B189" s="183"/>
      <c r="C189" s="179"/>
      <c r="D189" s="179"/>
      <c r="E189" s="181"/>
      <c r="F189" s="143"/>
      <c r="G189" s="177"/>
      <c r="H189" s="178"/>
      <c r="I189" s="178"/>
      <c r="J189" s="178"/>
      <c r="K189" s="74">
        <f t="shared" si="25"/>
        <v>0</v>
      </c>
      <c r="L189" s="74">
        <f t="shared" si="26"/>
        <v>0</v>
      </c>
      <c r="M189" s="74">
        <f t="shared" si="27"/>
        <v>0</v>
      </c>
      <c r="N189" s="75" t="str">
        <f t="shared" si="21"/>
        <v/>
      </c>
      <c r="O189" s="184">
        <f t="shared" si="23"/>
        <v>0</v>
      </c>
      <c r="P189" s="74">
        <f t="shared" si="24"/>
        <v>0</v>
      </c>
      <c r="Q189" s="74">
        <f t="shared" si="22"/>
        <v>0</v>
      </c>
      <c r="R189" s="76">
        <f t="shared" si="29"/>
        <v>0</v>
      </c>
      <c r="S189" s="76">
        <f t="shared" si="28"/>
        <v>0</v>
      </c>
    </row>
    <row r="190" spans="1:19">
      <c r="A190" s="183"/>
      <c r="B190" s="183"/>
      <c r="C190" s="179"/>
      <c r="D190" s="179"/>
      <c r="E190" s="181"/>
      <c r="F190" s="143"/>
      <c r="G190" s="177"/>
      <c r="H190" s="178"/>
      <c r="I190" s="178"/>
      <c r="J190" s="178"/>
      <c r="K190" s="74">
        <f t="shared" si="25"/>
        <v>0</v>
      </c>
      <c r="L190" s="74">
        <f t="shared" si="26"/>
        <v>0</v>
      </c>
      <c r="M190" s="74">
        <f t="shared" si="27"/>
        <v>0</v>
      </c>
      <c r="N190" s="75" t="str">
        <f t="shared" ref="N190:N200" si="30">IF(F190="", "", IF(F190="Faculty", 26%, IF(F190="Staff (Full-Time)", 38.6%, IF(F190="Staff (Part-Time)", 12.1%, IF(F190="Student", 0.9%, "")))))</f>
        <v/>
      </c>
      <c r="O190" s="184">
        <f t="shared" si="23"/>
        <v>0</v>
      </c>
      <c r="P190" s="74">
        <f t="shared" si="24"/>
        <v>0</v>
      </c>
      <c r="Q190" s="74">
        <f t="shared" ref="Q190:Q200" si="31">IFERROR($M190*N190,0)</f>
        <v>0</v>
      </c>
      <c r="R190" s="76">
        <f t="shared" si="29"/>
        <v>0</v>
      </c>
      <c r="S190" s="76">
        <f t="shared" si="28"/>
        <v>0</v>
      </c>
    </row>
    <row r="191" spans="1:19">
      <c r="A191" s="183"/>
      <c r="B191" s="183"/>
      <c r="C191" s="179"/>
      <c r="D191" s="179"/>
      <c r="E191" s="181"/>
      <c r="F191" s="143"/>
      <c r="G191" s="177"/>
      <c r="H191" s="178"/>
      <c r="I191" s="178"/>
      <c r="J191" s="178"/>
      <c r="K191" s="74">
        <f t="shared" si="25"/>
        <v>0</v>
      </c>
      <c r="L191" s="74">
        <f t="shared" si="26"/>
        <v>0</v>
      </c>
      <c r="M191" s="74">
        <f t="shared" si="27"/>
        <v>0</v>
      </c>
      <c r="N191" s="75" t="str">
        <f t="shared" si="30"/>
        <v/>
      </c>
      <c r="O191" s="184">
        <f t="shared" si="23"/>
        <v>0</v>
      </c>
      <c r="P191" s="74">
        <f t="shared" si="24"/>
        <v>0</v>
      </c>
      <c r="Q191" s="74">
        <f t="shared" si="31"/>
        <v>0</v>
      </c>
      <c r="R191" s="76">
        <f t="shared" si="29"/>
        <v>0</v>
      </c>
      <c r="S191" s="76">
        <f t="shared" si="28"/>
        <v>0</v>
      </c>
    </row>
    <row r="192" spans="1:19">
      <c r="A192" s="183"/>
      <c r="B192" s="183"/>
      <c r="C192" s="179"/>
      <c r="D192" s="179"/>
      <c r="E192" s="181"/>
      <c r="F192" s="143"/>
      <c r="G192" s="177"/>
      <c r="H192" s="178"/>
      <c r="I192" s="178"/>
      <c r="J192" s="178"/>
      <c r="K192" s="74">
        <f t="shared" si="25"/>
        <v>0</v>
      </c>
      <c r="L192" s="74">
        <f t="shared" si="26"/>
        <v>0</v>
      </c>
      <c r="M192" s="74">
        <f t="shared" si="27"/>
        <v>0</v>
      </c>
      <c r="N192" s="75" t="str">
        <f t="shared" si="30"/>
        <v/>
      </c>
      <c r="O192" s="184">
        <f t="shared" si="23"/>
        <v>0</v>
      </c>
      <c r="P192" s="74">
        <f t="shared" si="24"/>
        <v>0</v>
      </c>
      <c r="Q192" s="74">
        <f t="shared" si="31"/>
        <v>0</v>
      </c>
      <c r="R192" s="76">
        <f t="shared" si="29"/>
        <v>0</v>
      </c>
      <c r="S192" s="76">
        <f t="shared" si="28"/>
        <v>0</v>
      </c>
    </row>
    <row r="193" spans="1:19">
      <c r="A193" s="183"/>
      <c r="B193" s="183"/>
      <c r="C193" s="179"/>
      <c r="D193" s="179"/>
      <c r="E193" s="181"/>
      <c r="F193" s="143"/>
      <c r="G193" s="177"/>
      <c r="H193" s="178"/>
      <c r="I193" s="178"/>
      <c r="J193" s="178"/>
      <c r="K193" s="74">
        <f t="shared" si="25"/>
        <v>0</v>
      </c>
      <c r="L193" s="74">
        <f t="shared" si="26"/>
        <v>0</v>
      </c>
      <c r="M193" s="74">
        <f t="shared" si="27"/>
        <v>0</v>
      </c>
      <c r="N193" s="75" t="str">
        <f t="shared" si="30"/>
        <v/>
      </c>
      <c r="O193" s="184">
        <f t="shared" si="23"/>
        <v>0</v>
      </c>
      <c r="P193" s="74">
        <f t="shared" si="24"/>
        <v>0</v>
      </c>
      <c r="Q193" s="74">
        <f t="shared" si="31"/>
        <v>0</v>
      </c>
      <c r="R193" s="76">
        <f t="shared" si="29"/>
        <v>0</v>
      </c>
      <c r="S193" s="76">
        <f t="shared" si="28"/>
        <v>0</v>
      </c>
    </row>
    <row r="194" spans="1:19">
      <c r="A194" s="183"/>
      <c r="B194" s="183"/>
      <c r="C194" s="179"/>
      <c r="D194" s="179"/>
      <c r="E194" s="181"/>
      <c r="F194" s="143"/>
      <c r="G194" s="177"/>
      <c r="H194" s="178"/>
      <c r="I194" s="178"/>
      <c r="J194" s="178"/>
      <c r="K194" s="74">
        <f t="shared" si="25"/>
        <v>0</v>
      </c>
      <c r="L194" s="74">
        <f t="shared" si="26"/>
        <v>0</v>
      </c>
      <c r="M194" s="74">
        <f t="shared" si="27"/>
        <v>0</v>
      </c>
      <c r="N194" s="75" t="str">
        <f t="shared" si="30"/>
        <v/>
      </c>
      <c r="O194" s="184">
        <f t="shared" si="23"/>
        <v>0</v>
      </c>
      <c r="P194" s="74">
        <f t="shared" si="24"/>
        <v>0</v>
      </c>
      <c r="Q194" s="74">
        <f t="shared" si="31"/>
        <v>0</v>
      </c>
      <c r="R194" s="76">
        <f t="shared" si="29"/>
        <v>0</v>
      </c>
      <c r="S194" s="76">
        <f t="shared" si="28"/>
        <v>0</v>
      </c>
    </row>
    <row r="195" spans="1:19">
      <c r="A195" s="183"/>
      <c r="B195" s="183"/>
      <c r="C195" s="179"/>
      <c r="D195" s="179"/>
      <c r="E195" s="181"/>
      <c r="F195" s="143"/>
      <c r="G195" s="177"/>
      <c r="H195" s="178"/>
      <c r="I195" s="178"/>
      <c r="J195" s="178"/>
      <c r="K195" s="74">
        <f t="shared" si="25"/>
        <v>0</v>
      </c>
      <c r="L195" s="74">
        <f t="shared" si="26"/>
        <v>0</v>
      </c>
      <c r="M195" s="74">
        <f t="shared" si="27"/>
        <v>0</v>
      </c>
      <c r="N195" s="75" t="str">
        <f t="shared" si="30"/>
        <v/>
      </c>
      <c r="O195" s="184">
        <f t="shared" si="23"/>
        <v>0</v>
      </c>
      <c r="P195" s="74">
        <f t="shared" si="24"/>
        <v>0</v>
      </c>
      <c r="Q195" s="74">
        <f t="shared" si="31"/>
        <v>0</v>
      </c>
      <c r="R195" s="76">
        <f t="shared" si="29"/>
        <v>0</v>
      </c>
      <c r="S195" s="76">
        <f t="shared" si="28"/>
        <v>0</v>
      </c>
    </row>
    <row r="196" spans="1:19">
      <c r="A196" s="183"/>
      <c r="B196" s="183"/>
      <c r="C196" s="179"/>
      <c r="D196" s="179"/>
      <c r="E196" s="181"/>
      <c r="F196" s="143"/>
      <c r="G196" s="177"/>
      <c r="H196" s="178"/>
      <c r="I196" s="178"/>
      <c r="J196" s="178"/>
      <c r="K196" s="74">
        <f t="shared" si="25"/>
        <v>0</v>
      </c>
      <c r="L196" s="74">
        <f t="shared" si="26"/>
        <v>0</v>
      </c>
      <c r="M196" s="74">
        <f t="shared" si="27"/>
        <v>0</v>
      </c>
      <c r="N196" s="75" t="str">
        <f t="shared" si="30"/>
        <v/>
      </c>
      <c r="O196" s="184">
        <f t="shared" si="23"/>
        <v>0</v>
      </c>
      <c r="P196" s="74">
        <f t="shared" si="24"/>
        <v>0</v>
      </c>
      <c r="Q196" s="74">
        <f t="shared" si="31"/>
        <v>0</v>
      </c>
      <c r="R196" s="76">
        <f t="shared" si="29"/>
        <v>0</v>
      </c>
      <c r="S196" s="76">
        <f t="shared" si="28"/>
        <v>0</v>
      </c>
    </row>
    <row r="197" spans="1:19">
      <c r="A197" s="183"/>
      <c r="B197" s="183"/>
      <c r="C197" s="179"/>
      <c r="D197" s="179"/>
      <c r="E197" s="181"/>
      <c r="F197" s="143"/>
      <c r="G197" s="177"/>
      <c r="H197" s="178"/>
      <c r="I197" s="178"/>
      <c r="J197" s="178"/>
      <c r="K197" s="74">
        <f t="shared" si="25"/>
        <v>0</v>
      </c>
      <c r="L197" s="74">
        <f t="shared" si="26"/>
        <v>0</v>
      </c>
      <c r="M197" s="74">
        <f t="shared" si="27"/>
        <v>0</v>
      </c>
      <c r="N197" s="75" t="str">
        <f t="shared" si="30"/>
        <v/>
      </c>
      <c r="O197" s="184">
        <f t="shared" si="23"/>
        <v>0</v>
      </c>
      <c r="P197" s="74">
        <f t="shared" si="24"/>
        <v>0</v>
      </c>
      <c r="Q197" s="74">
        <f t="shared" si="31"/>
        <v>0</v>
      </c>
      <c r="R197" s="76">
        <f t="shared" si="29"/>
        <v>0</v>
      </c>
      <c r="S197" s="76">
        <f t="shared" si="28"/>
        <v>0</v>
      </c>
    </row>
    <row r="198" spans="1:19">
      <c r="A198" s="183"/>
      <c r="B198" s="183"/>
      <c r="C198" s="179"/>
      <c r="D198" s="179"/>
      <c r="E198" s="181"/>
      <c r="F198" s="143"/>
      <c r="G198" s="177"/>
      <c r="H198" s="178"/>
      <c r="I198" s="178"/>
      <c r="J198" s="178"/>
      <c r="K198" s="74">
        <f t="shared" si="25"/>
        <v>0</v>
      </c>
      <c r="L198" s="74">
        <f t="shared" si="26"/>
        <v>0</v>
      </c>
      <c r="M198" s="74">
        <f t="shared" si="27"/>
        <v>0</v>
      </c>
      <c r="N198" s="75" t="str">
        <f t="shared" si="30"/>
        <v/>
      </c>
      <c r="O198" s="184">
        <f t="shared" si="23"/>
        <v>0</v>
      </c>
      <c r="P198" s="74">
        <f t="shared" si="24"/>
        <v>0</v>
      </c>
      <c r="Q198" s="74">
        <f t="shared" si="31"/>
        <v>0</v>
      </c>
      <c r="R198" s="76">
        <f t="shared" si="29"/>
        <v>0</v>
      </c>
      <c r="S198" s="76">
        <f t="shared" si="28"/>
        <v>0</v>
      </c>
    </row>
    <row r="199" spans="1:19">
      <c r="A199" s="183"/>
      <c r="B199" s="183"/>
      <c r="C199" s="179"/>
      <c r="D199" s="179"/>
      <c r="E199" s="181"/>
      <c r="F199" s="143"/>
      <c r="G199" s="177"/>
      <c r="H199" s="178"/>
      <c r="I199" s="178"/>
      <c r="J199" s="178"/>
      <c r="K199" s="74">
        <f t="shared" si="25"/>
        <v>0</v>
      </c>
      <c r="L199" s="74">
        <f t="shared" si="26"/>
        <v>0</v>
      </c>
      <c r="M199" s="74">
        <f t="shared" si="27"/>
        <v>0</v>
      </c>
      <c r="N199" s="75" t="str">
        <f t="shared" si="30"/>
        <v/>
      </c>
      <c r="O199" s="184">
        <f t="shared" si="23"/>
        <v>0</v>
      </c>
      <c r="P199" s="74">
        <f t="shared" si="24"/>
        <v>0</v>
      </c>
      <c r="Q199" s="74">
        <f t="shared" si="31"/>
        <v>0</v>
      </c>
      <c r="R199" s="76">
        <f t="shared" si="29"/>
        <v>0</v>
      </c>
      <c r="S199" s="76">
        <f t="shared" si="28"/>
        <v>0</v>
      </c>
    </row>
    <row r="200" spans="1:19">
      <c r="A200" s="183"/>
      <c r="B200" s="183"/>
      <c r="C200" s="179"/>
      <c r="D200" s="179"/>
      <c r="E200" s="181"/>
      <c r="F200" s="143"/>
      <c r="G200" s="177"/>
      <c r="H200" s="178"/>
      <c r="I200" s="178"/>
      <c r="J200" s="178"/>
      <c r="K200" s="74">
        <f t="shared" si="25"/>
        <v>0</v>
      </c>
      <c r="L200" s="74">
        <f t="shared" si="26"/>
        <v>0</v>
      </c>
      <c r="M200" s="74">
        <f t="shared" si="27"/>
        <v>0</v>
      </c>
      <c r="N200" s="75" t="str">
        <f t="shared" si="30"/>
        <v/>
      </c>
      <c r="O200" s="184">
        <f t="shared" si="23"/>
        <v>0</v>
      </c>
      <c r="P200" s="74">
        <f t="shared" si="24"/>
        <v>0</v>
      </c>
      <c r="Q200" s="74">
        <f t="shared" si="31"/>
        <v>0</v>
      </c>
      <c r="R200" s="76">
        <f t="shared" si="29"/>
        <v>0</v>
      </c>
      <c r="S200" s="76">
        <f t="shared" si="28"/>
        <v>0</v>
      </c>
    </row>
  </sheetData>
  <sheetProtection algorithmName="SHA-512" hashValue="hDlo8XvjeMeVV12Z51UzCNnoCVZopvC6aSJJ8SU9k5H+nbjBE5TPCBnxMO7xGZ0DUn+SGFAgKB1KNxDRjfEuLQ==" saltValue="b8th7TW9QFvUXeYlg6EnCw==" spinCount="100000" sheet="1" formatCells="0" formatColumns="0" formatRows="0" insertRows="0" sort="0" autoFilter="0" pivotTables="0"/>
  <protectedRanges>
    <protectedRange sqref="I14:J24 I28:J30 H25:J27 G14:G200" name="Range1_4"/>
    <protectedRange sqref="N14:N200" name="Fringe_1"/>
    <protectedRange sqref="D22:D34 C22:C69 B22:B200" name="Range1_1_3"/>
    <protectedRange sqref="A27 A22:A25" name="Range1_1_1_1"/>
    <protectedRange sqref="E22:E27" name="Range1_1_2_1"/>
    <protectedRange sqref="F14:F200" name="Range1_2_1"/>
    <protectedRange sqref="H14:H24" name="Range1_3_1"/>
    <protectedRange sqref="A28:A31 A26" name="Range1_1_1_1_1"/>
    <protectedRange sqref="E28:E31" name="Range1_1_2_1_1"/>
    <protectedRange sqref="H28:H31" name="Range1_3_1_1"/>
    <protectedRange sqref="B14:D21" name="Range1_1_3_2"/>
    <protectedRange sqref="A14:A21" name="Range1_1_1_1_3"/>
    <protectedRange sqref="E14:E21" name="Range1_1_2_1_3"/>
  </protectedRanges>
  <mergeCells count="19">
    <mergeCell ref="A12:S12"/>
    <mergeCell ref="A3:B3"/>
    <mergeCell ref="C3:E3"/>
    <mergeCell ref="F3:I4"/>
    <mergeCell ref="C4:D4"/>
    <mergeCell ref="C5:D5"/>
    <mergeCell ref="C7:D7"/>
    <mergeCell ref="C8:D8"/>
    <mergeCell ref="F5:F7"/>
    <mergeCell ref="C6:D6"/>
    <mergeCell ref="G5:G7"/>
    <mergeCell ref="H5:H7"/>
    <mergeCell ref="I5:I7"/>
    <mergeCell ref="A1:S1"/>
    <mergeCell ref="A2:S2"/>
    <mergeCell ref="A9:I9"/>
    <mergeCell ref="A10:I10"/>
    <mergeCell ref="A11:I11"/>
    <mergeCell ref="J3:S7"/>
  </mergeCells>
  <phoneticPr fontId="10" type="noConversion"/>
  <conditionalFormatting sqref="A3">
    <cfRule type="expression" dxfId="3" priority="5">
      <formula>ISBLANK(A3)</formula>
    </cfRule>
  </conditionalFormatting>
  <conditionalFormatting sqref="C3">
    <cfRule type="expression" dxfId="2" priority="4">
      <formula>ISBLANK(C3)</formula>
    </cfRule>
  </conditionalFormatting>
  <conditionalFormatting sqref="F8">
    <cfRule type="expression" dxfId="1" priority="3">
      <formula>ISBLANK(F8)</formula>
    </cfRule>
  </conditionalFormatting>
  <conditionalFormatting sqref="F14:F200">
    <cfRule type="expression" dxfId="0" priority="1">
      <formula>F14=""</formula>
    </cfRule>
  </conditionalFormatting>
  <dataValidations count="8">
    <dataValidation allowBlank="1" showErrorMessage="1" sqref="G36:G200 E14:E31 H14:J31 A14:A31 K14:M200 O14:S200" xr:uid="{C5ECDE8F-AC63-440B-A900-E5825AA4EAB5}"/>
    <dataValidation type="list" allowBlank="1" showErrorMessage="1" sqref="D14:D200" xr:uid="{C64A19DB-3EB1-4FCC-B60D-C34A31681D1E}">
      <formula1>"Year 1, Year 2, Year 3, Year 4, Year 5, Year 6, Year 7"</formula1>
    </dataValidation>
    <dataValidation type="list" allowBlank="1" showErrorMessage="1" sqref="C14:C200" xr:uid="{DEC00136-8F12-47E8-BD7F-BA1C6312B319}">
      <formula1>"Salaries, Direct Wages"</formula1>
    </dataValidation>
    <dataValidation type="list" allowBlank="1" showErrorMessage="1" sqref="G14:G35" xr:uid="{929F1113-7CE2-4D77-9A5A-0F1F4FF11A5A}">
      <formula1>"9, 12"</formula1>
    </dataValidation>
    <dataValidation type="list" allowBlank="1" sqref="B70:B200 B14:B21" xr:uid="{0CA5CBA4-FD3F-4C61-983B-8B911210EA45}">
      <formula1>"Principal Investigator, Co-Principal Investigator, Other Senior Personnel, Postdoctoral Researcher, Graduate Research Assistant (PhD), Graduate Research Assistant (Master), Undergraduate Research Assistant, Other (Specify): "</formula1>
    </dataValidation>
    <dataValidation type="list" allowBlank="1" sqref="B22:B69" xr:uid="{87D5088E-FBBE-4623-91EE-9D748BE49DCE}">
      <formula1>"Principal Investigator, Co-Principal Investigator, Co-Investigator, Other Senior Personnel, Postdoctoral Researcher, Graduate Research Assistant (PhD), Graduate Research Assistant (Master), Undergraduate Research Assistant, Other (Specify): "</formula1>
    </dataValidation>
    <dataValidation type="list" allowBlank="1" sqref="N14:N200" xr:uid="{E2DE1A3B-588F-49A5-AC4B-8E1A0789B33A}">
      <formula1>"26%, 38.6%, 12.1%, 0.9%"</formula1>
    </dataValidation>
    <dataValidation type="list" allowBlank="1" showErrorMessage="1" sqref="F14:F200" xr:uid="{7014FC93-D4B0-4806-AC8D-B349BE2A86F4}">
      <formula1>"Faculty, Staff (Full-Time), Staff (Part-Time), Student"</formula1>
    </dataValidation>
  </dataValidations>
  <hyperlinks>
    <hyperlink ref="E13" r:id="rId1" xr:uid="{6AA547A6-9DDE-4D73-97D9-5497920FFE55}"/>
    <hyperlink ref="A9:I9" r:id="rId2" display="NIH Salary Cap – Effective January 11, 2026, the salary limitation for Executive Level II is $228,000." xr:uid="{A364AB30-917C-478B-83E1-5DEFF13331D4}"/>
    <hyperlink ref="A10:I10" r:id="rId3" display="The annual minimum salary is $15,000 for master’s-level graduate students and $28,800 for doctoral-level students." xr:uid="{518B1832-07F4-4000-BE3C-22B8A42FEA70}"/>
    <hyperlink ref="A11:I11" r:id="rId4" display="Undergraduate students may work up to 19 hours per week at $12–$16/hour based on tasks. Higher rates require approval." xr:uid="{7F56D965-89A3-465B-972A-B009341E29E0}"/>
  </hyperlinks>
  <printOptions horizontalCentered="1"/>
  <pageMargins left="0.7" right="0.7" top="0.75" bottom="0.75" header="0.3" footer="0.3"/>
  <pageSetup scale="53" orientation="landscape" horizontalDpi="1200" verticalDpi="1200"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E4AB-AFB3-456C-A823-21B606701654}">
  <sheetPr codeName="Sheet1">
    <tabColor rgb="FFCBDEA4"/>
    <pageSetUpPr fitToPage="1"/>
  </sheetPr>
  <dimension ref="A1:S92"/>
  <sheetViews>
    <sheetView zoomScaleNormal="100" workbookViewId="0">
      <selection sqref="A1:J1"/>
    </sheetView>
  </sheetViews>
  <sheetFormatPr defaultRowHeight="15"/>
  <cols>
    <col min="1" max="1" width="28.7109375" customWidth="1"/>
    <col min="2" max="2" width="34" bestFit="1" customWidth="1"/>
    <col min="3" max="4" width="13.7109375" style="53" customWidth="1"/>
    <col min="5" max="5" width="14.5703125" style="53" customWidth="1"/>
    <col min="6" max="7" width="13.7109375" style="53" customWidth="1"/>
    <col min="8" max="9" width="13.7109375" style="53" hidden="1" customWidth="1"/>
    <col min="10" max="10" width="14.28515625" style="53" bestFit="1" customWidth="1"/>
    <col min="11" max="11" width="23.5703125" bestFit="1" customWidth="1"/>
    <col min="12" max="12" width="34.140625" customWidth="1"/>
  </cols>
  <sheetData>
    <row r="1" spans="1:19" ht="20.25">
      <c r="A1" s="224" t="s">
        <v>227</v>
      </c>
      <c r="B1" s="224"/>
      <c r="C1" s="224"/>
      <c r="D1" s="224"/>
      <c r="E1" s="224"/>
      <c r="F1" s="224"/>
      <c r="G1" s="224"/>
      <c r="H1" s="224"/>
      <c r="I1" s="224"/>
      <c r="J1" s="225"/>
      <c r="K1" s="78"/>
      <c r="L1" s="78"/>
      <c r="M1" s="78"/>
      <c r="N1" s="78"/>
      <c r="O1" s="78"/>
      <c r="P1" s="78"/>
      <c r="Q1" s="78"/>
      <c r="R1" s="78"/>
      <c r="S1" s="78"/>
    </row>
    <row r="2" spans="1:19" ht="16.5" thickBot="1">
      <c r="A2" s="226"/>
      <c r="B2" s="226"/>
      <c r="C2" s="226"/>
      <c r="D2" s="226"/>
      <c r="E2" s="226"/>
      <c r="F2" s="226"/>
      <c r="G2" s="226"/>
      <c r="H2" s="226"/>
      <c r="I2" s="226"/>
      <c r="J2" s="227"/>
      <c r="K2" s="79"/>
      <c r="L2" s="79"/>
      <c r="M2" s="79"/>
      <c r="N2" s="79"/>
      <c r="O2" s="79"/>
      <c r="P2" s="79"/>
      <c r="Q2" s="79"/>
      <c r="R2" s="79"/>
      <c r="S2" s="79"/>
    </row>
    <row r="3" spans="1:19">
      <c r="A3" s="219" t="s">
        <v>126</v>
      </c>
      <c r="B3" s="220"/>
      <c r="C3" s="220"/>
      <c r="D3" s="220"/>
      <c r="E3" s="220"/>
      <c r="F3" s="220"/>
      <c r="G3" s="220"/>
      <c r="H3" s="220"/>
      <c r="I3" s="220"/>
      <c r="J3" s="221"/>
      <c r="K3" s="185"/>
      <c r="L3" s="185"/>
      <c r="M3" s="185"/>
      <c r="N3" s="185"/>
      <c r="O3" s="185"/>
      <c r="P3" s="185"/>
    </row>
    <row r="4" spans="1:19">
      <c r="A4" s="85" t="s">
        <v>20</v>
      </c>
      <c r="B4" s="91" t="s">
        <v>7</v>
      </c>
      <c r="C4" s="80" t="s">
        <v>14</v>
      </c>
      <c r="D4" s="80" t="s">
        <v>15</v>
      </c>
      <c r="E4" s="80" t="s">
        <v>16</v>
      </c>
      <c r="F4" s="80" t="s">
        <v>17</v>
      </c>
      <c r="G4" s="80" t="s">
        <v>18</v>
      </c>
      <c r="H4" s="80" t="s">
        <v>186</v>
      </c>
      <c r="I4" s="80" t="s">
        <v>187</v>
      </c>
      <c r="J4" s="81" t="s">
        <v>8</v>
      </c>
      <c r="K4" s="185"/>
      <c r="L4" s="185"/>
      <c r="M4" s="185"/>
      <c r="N4" s="185"/>
      <c r="O4" s="185"/>
      <c r="P4" s="185"/>
    </row>
    <row r="5" spans="1:19">
      <c r="A5" s="167" t="s">
        <v>109</v>
      </c>
      <c r="B5" s="7" t="s">
        <v>124</v>
      </c>
      <c r="C5" s="48">
        <f>SUMIFS(SALARIES!$R$14:$R$125,SALARIES!$C$14:$C$125,BUDGET!$B5,SALARIES!$D$14:$D$125,BUDGET!$C$4)</f>
        <v>0</v>
      </c>
      <c r="D5" s="48">
        <f>SUMIFS(SALARIES!$R$14:$R$125,SALARIES!$C$14:$C$125,BUDGET!$B5,SALARIES!$D$14:$D$125,BUDGET!$D$4)</f>
        <v>0</v>
      </c>
      <c r="E5" s="48">
        <f>SUMIFS(SALARIES!$R$14:$R$125,SALARIES!$C$14:$C$125,BUDGET!$B5,SALARIES!$D$14:$D$125,BUDGET!$E$4)</f>
        <v>0</v>
      </c>
      <c r="F5" s="48">
        <f>SUMIFS(SALARIES!$R$14:$R$125,SALARIES!$C$14:$C$125,BUDGET!$B5,SALARIES!$D$14:$D$125,BUDGET!$F$4)</f>
        <v>0</v>
      </c>
      <c r="G5" s="48">
        <f>SUMIFS(SALARIES!$R$14:$R$125,SALARIES!$C$14:$C$125,BUDGET!$B5,SALARIES!$D$14:$D$125,BUDGET!$G$4)</f>
        <v>0</v>
      </c>
      <c r="H5" s="48">
        <f>SUMIFS(SALARIES!$R$14:$R$125,SALARIES!$C$14:$C$125,BUDGET!$B5,SALARIES!$D$14:$D$125,BUDGET!$H$4)</f>
        <v>0</v>
      </c>
      <c r="I5" s="48">
        <f>SUMIFS(SALARIES!$R$14:$R$125,SALARIES!$C$14:$C$125,BUDGET!$B5,SALARIES!$D$14:$D$125,BUDGET!$I$4)</f>
        <v>0</v>
      </c>
      <c r="J5" s="168">
        <f>SUM(C5:I5)</f>
        <v>0</v>
      </c>
      <c r="K5" s="185"/>
      <c r="L5" s="185"/>
      <c r="M5" s="185"/>
      <c r="N5" s="185"/>
      <c r="O5" s="185"/>
      <c r="P5" s="185"/>
    </row>
    <row r="6" spans="1:19">
      <c r="A6" s="165" t="s">
        <v>109</v>
      </c>
      <c r="B6" s="7" t="s">
        <v>125</v>
      </c>
      <c r="C6" s="48">
        <f>SUMIFS(SALARIES!$R$14:$R$125,SALARIES!$C$14:$C$125,BUDGET!$B6,SALARIES!$D$14:$D$125,BUDGET!$C$4)</f>
        <v>0</v>
      </c>
      <c r="D6" s="48">
        <f>SUMIFS(SALARIES!$R$14:$R$125,SALARIES!$C$14:$C$125,BUDGET!$B6,SALARIES!$D$14:$D$125,BUDGET!$D$4)</f>
        <v>0</v>
      </c>
      <c r="E6" s="48">
        <f>SUMIFS(SALARIES!$R$14:$R$125,SALARIES!$C$14:$C$125,BUDGET!$B6,SALARIES!$D$14:$D$125,BUDGET!$E$4)</f>
        <v>0</v>
      </c>
      <c r="F6" s="48">
        <f>SUMIFS(SALARIES!$R$14:$R$125,SALARIES!$C$14:$C$125,BUDGET!$B6,SALARIES!$D$14:$D$125,BUDGET!$F$4)</f>
        <v>0</v>
      </c>
      <c r="G6" s="48">
        <f>SUMIFS(SALARIES!$R$14:$R$125,SALARIES!$C$14:$C$125,BUDGET!$B6,SALARIES!$D$14:$D$125,BUDGET!$G$4)</f>
        <v>0</v>
      </c>
      <c r="H6" s="48">
        <f>SUMIFS(SALARIES!$R$14:$R$125,SALARIES!$C$14:$C$125,BUDGET!$B6,SALARIES!$D$14:$D$125,BUDGET!$H$4)</f>
        <v>0</v>
      </c>
      <c r="I6" s="48">
        <f>SUMIFS(SALARIES!$R$14:$R$125,SALARIES!$C$14:$C$125,BUDGET!$B6,SALARIES!$D$14:$D$125,BUDGET!$I$4)</f>
        <v>0</v>
      </c>
      <c r="J6" s="168">
        <f>SUM(C6:I6)</f>
        <v>0</v>
      </c>
      <c r="K6" s="185"/>
      <c r="L6" s="185"/>
      <c r="M6" s="185"/>
      <c r="N6" s="185"/>
      <c r="O6" s="185"/>
      <c r="P6" s="185"/>
    </row>
    <row r="7" spans="1:19">
      <c r="A7" s="165" t="s">
        <v>10</v>
      </c>
      <c r="B7" s="7" t="s">
        <v>11</v>
      </c>
      <c r="C7" s="48">
        <f>SUMIFS(SALARIES!$S$14:$S$125,SALARIES!$D$14:$D$125,BUDGET!C$4)</f>
        <v>0</v>
      </c>
      <c r="D7" s="48">
        <f>SUMIFS(SALARIES!$S$14:$S$125,SALARIES!$D$14:$D$125,BUDGET!D$4)</f>
        <v>0</v>
      </c>
      <c r="E7" s="48">
        <f>SUMIFS(SALARIES!$S$14:$S$125,SALARIES!$D$14:$D$125,BUDGET!E$4)</f>
        <v>0</v>
      </c>
      <c r="F7" s="48">
        <f>SUMIFS(SALARIES!$S$14:$S$125,SALARIES!$D$14:$D$125,BUDGET!F$4)</f>
        <v>0</v>
      </c>
      <c r="G7" s="48">
        <f>SUMIFS(SALARIES!$S$14:$S$125,SALARIES!$D$14:$D$125,BUDGET!G$4)</f>
        <v>0</v>
      </c>
      <c r="H7" s="48">
        <f>SUMIFS(SALARIES!$S$14:$S$125,SALARIES!$D$14:$D$125,BUDGET!H$4)</f>
        <v>0</v>
      </c>
      <c r="I7" s="48">
        <f>SUMIFS(SALARIES!$S$14:$S$125,SALARIES!$D$14:$D$125,BUDGET!I$4)</f>
        <v>0</v>
      </c>
      <c r="J7" s="168">
        <f>SUM(C7:I7)</f>
        <v>0</v>
      </c>
      <c r="K7" s="185"/>
      <c r="L7" s="185"/>
      <c r="M7" s="185"/>
      <c r="N7" s="185"/>
      <c r="O7" s="185"/>
      <c r="P7" s="185"/>
    </row>
    <row r="8" spans="1:19" ht="15.75" thickBot="1">
      <c r="A8" s="222" t="s">
        <v>9</v>
      </c>
      <c r="B8" s="223"/>
      <c r="C8" s="49">
        <f t="shared" ref="C8:I8" si="0">SUM(C5:C7)</f>
        <v>0</v>
      </c>
      <c r="D8" s="49">
        <f t="shared" si="0"/>
        <v>0</v>
      </c>
      <c r="E8" s="49">
        <f t="shared" si="0"/>
        <v>0</v>
      </c>
      <c r="F8" s="49">
        <f t="shared" si="0"/>
        <v>0</v>
      </c>
      <c r="G8" s="49">
        <f t="shared" si="0"/>
        <v>0</v>
      </c>
      <c r="H8" s="49">
        <f t="shared" si="0"/>
        <v>0</v>
      </c>
      <c r="I8" s="49">
        <f t="shared" si="0"/>
        <v>0</v>
      </c>
      <c r="J8" s="49">
        <f>SUM(J5:J7)</f>
        <v>0</v>
      </c>
      <c r="K8" s="185"/>
      <c r="L8" s="185"/>
      <c r="M8" s="185"/>
      <c r="N8" s="185"/>
      <c r="O8" s="185"/>
      <c r="P8" s="185"/>
    </row>
    <row r="9" spans="1:19">
      <c r="A9" s="191" t="s">
        <v>12</v>
      </c>
      <c r="B9" s="192"/>
      <c r="C9" s="192"/>
      <c r="D9" s="192"/>
      <c r="E9" s="192"/>
      <c r="F9" s="192"/>
      <c r="G9" s="192"/>
      <c r="H9" s="192"/>
      <c r="I9" s="192"/>
      <c r="J9" s="193"/>
      <c r="K9" s="185"/>
      <c r="L9" s="185"/>
      <c r="M9" s="185"/>
      <c r="N9" s="185"/>
      <c r="O9" s="185"/>
      <c r="P9" s="185"/>
    </row>
    <row r="10" spans="1:19">
      <c r="A10" s="216" t="s">
        <v>161</v>
      </c>
      <c r="B10" s="217"/>
      <c r="C10" s="217"/>
      <c r="D10" s="217"/>
      <c r="E10" s="217"/>
      <c r="F10" s="217"/>
      <c r="G10" s="217"/>
      <c r="H10" s="217"/>
      <c r="I10" s="217"/>
      <c r="J10" s="218"/>
      <c r="K10" s="185"/>
      <c r="L10" s="185"/>
      <c r="M10" s="185"/>
      <c r="N10" s="185"/>
      <c r="O10" s="185"/>
      <c r="P10" s="185"/>
    </row>
    <row r="11" spans="1:19">
      <c r="A11" s="85" t="s">
        <v>20</v>
      </c>
      <c r="B11" s="82" t="s">
        <v>21</v>
      </c>
      <c r="C11" s="83" t="s">
        <v>14</v>
      </c>
      <c r="D11" s="83" t="s">
        <v>15</v>
      </c>
      <c r="E11" s="83" t="s">
        <v>16</v>
      </c>
      <c r="F11" s="83" t="s">
        <v>17</v>
      </c>
      <c r="G11" s="83" t="s">
        <v>18</v>
      </c>
      <c r="H11" s="83" t="s">
        <v>186</v>
      </c>
      <c r="I11" s="83" t="s">
        <v>187</v>
      </c>
      <c r="J11" s="84" t="s">
        <v>19</v>
      </c>
      <c r="K11" s="185"/>
      <c r="L11" s="185"/>
      <c r="M11" s="185"/>
      <c r="N11" s="185"/>
      <c r="O11" s="185"/>
      <c r="P11" s="185"/>
    </row>
    <row r="12" spans="1:19">
      <c r="A12" s="164" t="s">
        <v>22</v>
      </c>
      <c r="B12" s="42"/>
      <c r="C12" s="45">
        <v>0</v>
      </c>
      <c r="D12" s="45">
        <v>0</v>
      </c>
      <c r="E12" s="45">
        <v>0</v>
      </c>
      <c r="F12" s="45">
        <v>0</v>
      </c>
      <c r="G12" s="45">
        <v>0</v>
      </c>
      <c r="H12" s="45">
        <v>0</v>
      </c>
      <c r="I12" s="45">
        <v>0</v>
      </c>
      <c r="J12" s="168">
        <f t="shared" ref="J12:J19" si="1">SUM(C12:I12)</f>
        <v>0</v>
      </c>
      <c r="K12" s="185"/>
      <c r="L12" s="185"/>
      <c r="M12" s="185"/>
      <c r="N12" s="185"/>
      <c r="O12" s="185"/>
      <c r="P12" s="185"/>
    </row>
    <row r="13" spans="1:19">
      <c r="A13" s="165" t="s">
        <v>23</v>
      </c>
      <c r="B13" s="42"/>
      <c r="C13" s="45">
        <v>0</v>
      </c>
      <c r="D13" s="45">
        <v>0</v>
      </c>
      <c r="E13" s="45">
        <v>0</v>
      </c>
      <c r="F13" s="45">
        <v>0</v>
      </c>
      <c r="G13" s="45">
        <v>0</v>
      </c>
      <c r="H13" s="45">
        <v>0</v>
      </c>
      <c r="I13" s="45">
        <v>0</v>
      </c>
      <c r="J13" s="168">
        <f t="shared" si="1"/>
        <v>0</v>
      </c>
      <c r="K13" s="185"/>
      <c r="L13" s="185"/>
      <c r="M13" s="185"/>
      <c r="N13" s="185"/>
      <c r="O13" s="185"/>
      <c r="P13" s="185"/>
    </row>
    <row r="14" spans="1:19">
      <c r="A14" s="165" t="s">
        <v>23</v>
      </c>
      <c r="B14" s="42"/>
      <c r="C14" s="45">
        <v>0</v>
      </c>
      <c r="D14" s="45">
        <v>0</v>
      </c>
      <c r="E14" s="45">
        <v>0</v>
      </c>
      <c r="F14" s="45">
        <v>0</v>
      </c>
      <c r="G14" s="45">
        <v>0</v>
      </c>
      <c r="H14" s="45">
        <v>0</v>
      </c>
      <c r="I14" s="45">
        <v>0</v>
      </c>
      <c r="J14" s="168">
        <f t="shared" si="1"/>
        <v>0</v>
      </c>
      <c r="K14" s="185"/>
      <c r="L14" s="185"/>
      <c r="M14" s="185"/>
      <c r="N14" s="185"/>
      <c r="O14" s="185"/>
      <c r="P14" s="185"/>
    </row>
    <row r="15" spans="1:19">
      <c r="A15" s="165" t="s">
        <v>23</v>
      </c>
      <c r="B15" s="42"/>
      <c r="C15" s="45">
        <v>0</v>
      </c>
      <c r="D15" s="45">
        <v>0</v>
      </c>
      <c r="E15" s="45">
        <v>0</v>
      </c>
      <c r="F15" s="45">
        <v>0</v>
      </c>
      <c r="G15" s="45">
        <v>0</v>
      </c>
      <c r="H15" s="45">
        <v>0</v>
      </c>
      <c r="I15" s="45">
        <v>0</v>
      </c>
      <c r="J15" s="168">
        <f t="shared" si="1"/>
        <v>0</v>
      </c>
      <c r="K15" s="185"/>
      <c r="L15" s="185"/>
      <c r="M15" s="185"/>
      <c r="N15" s="185"/>
      <c r="O15" s="185"/>
      <c r="P15" s="185"/>
    </row>
    <row r="16" spans="1:19" ht="15.75" thickBot="1">
      <c r="A16" s="166" t="s">
        <v>23</v>
      </c>
      <c r="B16" s="43"/>
      <c r="C16" s="46">
        <v>0</v>
      </c>
      <c r="D16" s="46">
        <v>0</v>
      </c>
      <c r="E16" s="46">
        <v>0</v>
      </c>
      <c r="F16" s="46">
        <v>0</v>
      </c>
      <c r="G16" s="46">
        <v>0</v>
      </c>
      <c r="H16" s="46">
        <v>0</v>
      </c>
      <c r="I16" s="46">
        <v>0</v>
      </c>
      <c r="J16" s="169">
        <f t="shared" si="1"/>
        <v>0</v>
      </c>
      <c r="K16" s="185"/>
      <c r="L16" s="185"/>
      <c r="M16" s="185"/>
      <c r="N16" s="185"/>
      <c r="O16" s="185"/>
      <c r="P16" s="185"/>
    </row>
    <row r="17" spans="1:16">
      <c r="A17" s="164" t="s">
        <v>24</v>
      </c>
      <c r="B17" s="44"/>
      <c r="C17" s="47">
        <v>0</v>
      </c>
      <c r="D17" s="47">
        <v>0</v>
      </c>
      <c r="E17" s="47">
        <v>0</v>
      </c>
      <c r="F17" s="47">
        <v>0</v>
      </c>
      <c r="G17" s="47">
        <v>0</v>
      </c>
      <c r="H17" s="47">
        <v>0</v>
      </c>
      <c r="I17" s="47">
        <v>0</v>
      </c>
      <c r="J17" s="170">
        <f t="shared" si="1"/>
        <v>0</v>
      </c>
      <c r="K17" s="185"/>
      <c r="L17" s="185"/>
      <c r="M17" s="185"/>
      <c r="N17" s="185"/>
      <c r="O17" s="185"/>
      <c r="P17" s="185"/>
    </row>
    <row r="18" spans="1:16">
      <c r="A18" s="165" t="s">
        <v>25</v>
      </c>
      <c r="B18" s="42"/>
      <c r="C18" s="45">
        <v>0</v>
      </c>
      <c r="D18" s="45">
        <v>0</v>
      </c>
      <c r="E18" s="45">
        <v>0</v>
      </c>
      <c r="F18" s="45">
        <v>0</v>
      </c>
      <c r="G18" s="45">
        <v>0</v>
      </c>
      <c r="H18" s="45">
        <v>0</v>
      </c>
      <c r="I18" s="45">
        <v>0</v>
      </c>
      <c r="J18" s="168">
        <f t="shared" si="1"/>
        <v>0</v>
      </c>
      <c r="K18" s="185"/>
      <c r="L18" s="185"/>
      <c r="M18" s="185"/>
      <c r="N18" s="185"/>
      <c r="O18" s="185"/>
      <c r="P18" s="185"/>
    </row>
    <row r="19" spans="1:16">
      <c r="A19" s="165" t="s">
        <v>25</v>
      </c>
      <c r="B19" s="42"/>
      <c r="C19" s="45">
        <v>0</v>
      </c>
      <c r="D19" s="45">
        <v>0</v>
      </c>
      <c r="E19" s="45">
        <v>0</v>
      </c>
      <c r="F19" s="45">
        <v>0</v>
      </c>
      <c r="G19" s="45">
        <v>0</v>
      </c>
      <c r="H19" s="45">
        <v>0</v>
      </c>
      <c r="I19" s="45">
        <v>0</v>
      </c>
      <c r="J19" s="168">
        <f t="shared" si="1"/>
        <v>0</v>
      </c>
      <c r="K19" s="185"/>
      <c r="L19" s="185"/>
      <c r="M19" s="185"/>
      <c r="N19" s="185"/>
      <c r="O19" s="185"/>
      <c r="P19" s="185"/>
    </row>
    <row r="20" spans="1:16" ht="15.75" thickBot="1">
      <c r="A20" s="208" t="s">
        <v>9</v>
      </c>
      <c r="B20" s="209"/>
      <c r="C20" s="50">
        <f t="shared" ref="C20:J20" si="2">SUM(C12:C19)</f>
        <v>0</v>
      </c>
      <c r="D20" s="50">
        <f t="shared" si="2"/>
        <v>0</v>
      </c>
      <c r="E20" s="50">
        <f t="shared" si="2"/>
        <v>0</v>
      </c>
      <c r="F20" s="50">
        <f t="shared" si="2"/>
        <v>0</v>
      </c>
      <c r="G20" s="50">
        <f t="shared" si="2"/>
        <v>0</v>
      </c>
      <c r="H20" s="50">
        <f t="shared" si="2"/>
        <v>0</v>
      </c>
      <c r="I20" s="50">
        <f t="shared" si="2"/>
        <v>0</v>
      </c>
      <c r="J20" s="57">
        <f t="shared" si="2"/>
        <v>0</v>
      </c>
      <c r="K20" s="185"/>
      <c r="L20" s="185"/>
      <c r="M20" s="185"/>
      <c r="N20" s="185"/>
      <c r="O20" s="185"/>
      <c r="P20" s="185"/>
    </row>
    <row r="21" spans="1:16">
      <c r="A21" s="219" t="s">
        <v>160</v>
      </c>
      <c r="B21" s="220"/>
      <c r="C21" s="220"/>
      <c r="D21" s="220"/>
      <c r="E21" s="220"/>
      <c r="F21" s="220"/>
      <c r="G21" s="220"/>
      <c r="H21" s="220"/>
      <c r="I21" s="220"/>
      <c r="J21" s="221"/>
      <c r="K21" s="185"/>
      <c r="L21" s="185"/>
      <c r="M21" s="185"/>
      <c r="N21" s="185"/>
      <c r="O21" s="185"/>
      <c r="P21" s="185"/>
    </row>
    <row r="22" spans="1:16">
      <c r="A22" s="85" t="s">
        <v>20</v>
      </c>
      <c r="B22" s="91" t="s">
        <v>21</v>
      </c>
      <c r="C22" s="80" t="s">
        <v>14</v>
      </c>
      <c r="D22" s="80" t="s">
        <v>15</v>
      </c>
      <c r="E22" s="80" t="s">
        <v>16</v>
      </c>
      <c r="F22" s="80" t="s">
        <v>17</v>
      </c>
      <c r="G22" s="80" t="s">
        <v>18</v>
      </c>
      <c r="H22" s="80" t="s">
        <v>186</v>
      </c>
      <c r="I22" s="80" t="s">
        <v>187</v>
      </c>
      <c r="J22" s="81" t="s">
        <v>19</v>
      </c>
      <c r="K22" s="185"/>
      <c r="L22" s="185"/>
      <c r="M22" s="185"/>
      <c r="N22" s="185"/>
      <c r="O22" s="185"/>
      <c r="P22" s="185"/>
    </row>
    <row r="23" spans="1:16">
      <c r="A23" s="167" t="s">
        <v>26</v>
      </c>
      <c r="B23" s="42" t="s">
        <v>13</v>
      </c>
      <c r="C23" s="45">
        <v>0</v>
      </c>
      <c r="D23" s="45">
        <v>0</v>
      </c>
      <c r="E23" s="45">
        <v>0</v>
      </c>
      <c r="F23" s="45">
        <v>0</v>
      </c>
      <c r="G23" s="45">
        <v>0</v>
      </c>
      <c r="H23" s="45">
        <v>0</v>
      </c>
      <c r="I23" s="45">
        <v>0</v>
      </c>
      <c r="J23" s="168">
        <f t="shared" ref="J23:J28" si="3">SUM(C23:I23)</f>
        <v>0</v>
      </c>
      <c r="K23" s="185"/>
      <c r="L23" s="185"/>
      <c r="M23" s="185"/>
      <c r="N23" s="185"/>
      <c r="O23" s="185"/>
      <c r="P23" s="185"/>
    </row>
    <row r="24" spans="1:16">
      <c r="A24" s="165" t="s">
        <v>26</v>
      </c>
      <c r="B24" s="42"/>
      <c r="C24" s="45">
        <v>0</v>
      </c>
      <c r="D24" s="45">
        <v>0</v>
      </c>
      <c r="E24" s="45">
        <v>0</v>
      </c>
      <c r="F24" s="45">
        <v>0</v>
      </c>
      <c r="G24" s="45">
        <v>0</v>
      </c>
      <c r="H24" s="45">
        <v>0</v>
      </c>
      <c r="I24" s="45">
        <v>0</v>
      </c>
      <c r="J24" s="168">
        <f t="shared" si="3"/>
        <v>0</v>
      </c>
      <c r="K24" s="185"/>
      <c r="L24" s="185"/>
      <c r="M24" s="185"/>
      <c r="N24" s="185"/>
      <c r="O24" s="185"/>
      <c r="P24" s="185"/>
    </row>
    <row r="25" spans="1:16">
      <c r="A25" s="165" t="s">
        <v>26</v>
      </c>
      <c r="B25" s="42"/>
      <c r="C25" s="45">
        <v>0</v>
      </c>
      <c r="D25" s="45">
        <v>0</v>
      </c>
      <c r="E25" s="45">
        <v>0</v>
      </c>
      <c r="F25" s="45">
        <v>0</v>
      </c>
      <c r="G25" s="45">
        <v>0</v>
      </c>
      <c r="H25" s="45">
        <v>0</v>
      </c>
      <c r="I25" s="45">
        <v>0</v>
      </c>
      <c r="J25" s="168">
        <f t="shared" si="3"/>
        <v>0</v>
      </c>
      <c r="K25" s="185"/>
      <c r="L25" s="185"/>
      <c r="M25" s="185"/>
      <c r="N25" s="185"/>
      <c r="O25" s="185"/>
      <c r="P25" s="185"/>
    </row>
    <row r="26" spans="1:16">
      <c r="A26" s="165" t="s">
        <v>26</v>
      </c>
      <c r="B26" s="42"/>
      <c r="C26" s="45">
        <v>0</v>
      </c>
      <c r="D26" s="45">
        <v>0</v>
      </c>
      <c r="E26" s="45">
        <v>0</v>
      </c>
      <c r="F26" s="45">
        <v>0</v>
      </c>
      <c r="G26" s="45">
        <v>0</v>
      </c>
      <c r="H26" s="45">
        <v>0</v>
      </c>
      <c r="I26" s="45">
        <v>0</v>
      </c>
      <c r="J26" s="168">
        <f t="shared" si="3"/>
        <v>0</v>
      </c>
      <c r="K26" s="185"/>
      <c r="L26" s="185"/>
      <c r="M26" s="185"/>
      <c r="N26" s="185"/>
      <c r="O26" s="185"/>
      <c r="P26" s="185"/>
    </row>
    <row r="27" spans="1:16">
      <c r="A27" s="165" t="s">
        <v>26</v>
      </c>
      <c r="B27" s="42"/>
      <c r="C27" s="45">
        <v>0</v>
      </c>
      <c r="D27" s="45">
        <v>0</v>
      </c>
      <c r="E27" s="45">
        <v>0</v>
      </c>
      <c r="F27" s="45">
        <v>0</v>
      </c>
      <c r="G27" s="45">
        <v>0</v>
      </c>
      <c r="H27" s="45">
        <v>0</v>
      </c>
      <c r="I27" s="45">
        <v>0</v>
      </c>
      <c r="J27" s="168">
        <f t="shared" si="3"/>
        <v>0</v>
      </c>
      <c r="K27" s="185"/>
      <c r="L27" s="185"/>
      <c r="M27" s="185"/>
      <c r="N27" s="185"/>
      <c r="O27" s="185"/>
      <c r="P27" s="185"/>
    </row>
    <row r="28" spans="1:16">
      <c r="A28" s="165" t="s">
        <v>26</v>
      </c>
      <c r="B28" s="42"/>
      <c r="C28" s="45">
        <v>0</v>
      </c>
      <c r="D28" s="45">
        <v>0</v>
      </c>
      <c r="E28" s="45">
        <v>0</v>
      </c>
      <c r="F28" s="45">
        <v>0</v>
      </c>
      <c r="G28" s="45">
        <v>0</v>
      </c>
      <c r="H28" s="45">
        <v>0</v>
      </c>
      <c r="I28" s="45">
        <v>0</v>
      </c>
      <c r="J28" s="168">
        <f t="shared" si="3"/>
        <v>0</v>
      </c>
      <c r="K28" s="185"/>
      <c r="L28" s="185"/>
      <c r="M28" s="185"/>
      <c r="N28" s="185"/>
      <c r="O28" s="185"/>
      <c r="P28" s="185"/>
    </row>
    <row r="29" spans="1:16" ht="15.75" thickBot="1">
      <c r="A29" s="208" t="s">
        <v>9</v>
      </c>
      <c r="B29" s="209"/>
      <c r="C29" s="50">
        <f t="shared" ref="C29:J29" si="4">SUM(C23:C28)</f>
        <v>0</v>
      </c>
      <c r="D29" s="50">
        <f t="shared" si="4"/>
        <v>0</v>
      </c>
      <c r="E29" s="50">
        <f t="shared" si="4"/>
        <v>0</v>
      </c>
      <c r="F29" s="50">
        <f t="shared" si="4"/>
        <v>0</v>
      </c>
      <c r="G29" s="50">
        <f t="shared" si="4"/>
        <v>0</v>
      </c>
      <c r="H29" s="50">
        <f t="shared" si="4"/>
        <v>0</v>
      </c>
      <c r="I29" s="50">
        <f t="shared" si="4"/>
        <v>0</v>
      </c>
      <c r="J29" s="57">
        <f t="shared" si="4"/>
        <v>0</v>
      </c>
      <c r="K29" s="185"/>
      <c r="L29" s="185"/>
      <c r="M29" s="185"/>
      <c r="N29" s="185"/>
      <c r="O29" s="185"/>
      <c r="P29" s="185"/>
    </row>
    <row r="30" spans="1:16">
      <c r="A30" s="219" t="s">
        <v>27</v>
      </c>
      <c r="B30" s="220"/>
      <c r="C30" s="220"/>
      <c r="D30" s="220"/>
      <c r="E30" s="220"/>
      <c r="F30" s="220"/>
      <c r="G30" s="220"/>
      <c r="H30" s="220"/>
      <c r="I30" s="220"/>
      <c r="J30" s="221"/>
      <c r="K30" s="185"/>
      <c r="L30" s="185"/>
      <c r="M30" s="185"/>
      <c r="N30" s="185"/>
      <c r="O30" s="185"/>
      <c r="P30" s="185"/>
    </row>
    <row r="31" spans="1:16">
      <c r="A31" s="85" t="s">
        <v>20</v>
      </c>
      <c r="B31" s="91" t="s">
        <v>21</v>
      </c>
      <c r="C31" s="80" t="s">
        <v>14</v>
      </c>
      <c r="D31" s="80" t="s">
        <v>15</v>
      </c>
      <c r="E31" s="80" t="s">
        <v>16</v>
      </c>
      <c r="F31" s="80" t="s">
        <v>17</v>
      </c>
      <c r="G31" s="80" t="s">
        <v>18</v>
      </c>
      <c r="H31" s="80" t="s">
        <v>186</v>
      </c>
      <c r="I31" s="80" t="s">
        <v>187</v>
      </c>
      <c r="J31" s="81" t="s">
        <v>19</v>
      </c>
      <c r="K31" s="185"/>
      <c r="L31" s="185"/>
      <c r="M31" s="185"/>
      <c r="N31" s="185"/>
      <c r="O31" s="185"/>
      <c r="P31" s="185"/>
    </row>
    <row r="32" spans="1:16">
      <c r="A32" s="167" t="s">
        <v>28</v>
      </c>
      <c r="B32" s="42"/>
      <c r="C32" s="45">
        <v>0</v>
      </c>
      <c r="D32" s="45">
        <v>0</v>
      </c>
      <c r="E32" s="45">
        <v>0</v>
      </c>
      <c r="F32" s="45">
        <v>0</v>
      </c>
      <c r="G32" s="45">
        <v>0</v>
      </c>
      <c r="H32" s="45">
        <v>0</v>
      </c>
      <c r="I32" s="45">
        <v>0</v>
      </c>
      <c r="J32" s="168">
        <f t="shared" ref="J32:J38" si="5">SUM(C32:I32)</f>
        <v>0</v>
      </c>
      <c r="K32" s="185"/>
      <c r="L32" s="185"/>
      <c r="M32" s="185"/>
      <c r="N32" s="185"/>
      <c r="O32" s="185"/>
      <c r="P32" s="185"/>
    </row>
    <row r="33" spans="1:16">
      <c r="A33" s="165" t="s">
        <v>28</v>
      </c>
      <c r="B33" s="42"/>
      <c r="C33" s="45">
        <v>0</v>
      </c>
      <c r="D33" s="45">
        <v>0</v>
      </c>
      <c r="E33" s="45">
        <v>0</v>
      </c>
      <c r="F33" s="45">
        <v>0</v>
      </c>
      <c r="G33" s="45">
        <v>0</v>
      </c>
      <c r="H33" s="45">
        <v>0</v>
      </c>
      <c r="I33" s="45">
        <v>0</v>
      </c>
      <c r="J33" s="168">
        <f t="shared" si="5"/>
        <v>0</v>
      </c>
      <c r="K33" s="185"/>
      <c r="L33" s="185"/>
      <c r="M33" s="185"/>
      <c r="N33" s="185"/>
      <c r="O33" s="185"/>
      <c r="P33" s="185"/>
    </row>
    <row r="34" spans="1:16">
      <c r="A34" s="165" t="s">
        <v>28</v>
      </c>
      <c r="B34" s="42"/>
      <c r="C34" s="45">
        <v>0</v>
      </c>
      <c r="D34" s="45">
        <v>0</v>
      </c>
      <c r="E34" s="45">
        <v>0</v>
      </c>
      <c r="F34" s="45">
        <v>0</v>
      </c>
      <c r="G34" s="45">
        <v>0</v>
      </c>
      <c r="H34" s="45">
        <v>0</v>
      </c>
      <c r="I34" s="45">
        <v>0</v>
      </c>
      <c r="J34" s="168">
        <f t="shared" si="5"/>
        <v>0</v>
      </c>
      <c r="K34" s="185"/>
      <c r="L34" s="185"/>
      <c r="M34" s="185"/>
      <c r="N34" s="185"/>
      <c r="O34" s="185"/>
      <c r="P34" s="185"/>
    </row>
    <row r="35" spans="1:16">
      <c r="A35" s="165" t="s">
        <v>28</v>
      </c>
      <c r="B35" s="42"/>
      <c r="C35" s="45">
        <v>0</v>
      </c>
      <c r="D35" s="45">
        <v>0</v>
      </c>
      <c r="E35" s="45">
        <v>0</v>
      </c>
      <c r="F35" s="45">
        <v>0</v>
      </c>
      <c r="G35" s="45">
        <v>0</v>
      </c>
      <c r="H35" s="45">
        <v>0</v>
      </c>
      <c r="I35" s="45">
        <v>0</v>
      </c>
      <c r="J35" s="168">
        <f t="shared" si="5"/>
        <v>0</v>
      </c>
      <c r="K35" s="185"/>
      <c r="L35" s="185"/>
      <c r="M35" s="185"/>
      <c r="N35" s="185"/>
      <c r="O35" s="185"/>
      <c r="P35" s="185"/>
    </row>
    <row r="36" spans="1:16">
      <c r="A36" s="165" t="s">
        <v>28</v>
      </c>
      <c r="B36" s="42"/>
      <c r="C36" s="45">
        <v>0</v>
      </c>
      <c r="D36" s="45">
        <v>0</v>
      </c>
      <c r="E36" s="45">
        <v>0</v>
      </c>
      <c r="F36" s="45">
        <v>0</v>
      </c>
      <c r="G36" s="45">
        <v>0</v>
      </c>
      <c r="H36" s="45">
        <v>0</v>
      </c>
      <c r="I36" s="45">
        <v>0</v>
      </c>
      <c r="J36" s="168">
        <f t="shared" si="5"/>
        <v>0</v>
      </c>
      <c r="K36" s="185"/>
      <c r="L36" s="185"/>
      <c r="M36" s="185"/>
      <c r="N36" s="185"/>
      <c r="O36" s="185"/>
      <c r="P36" s="185"/>
    </row>
    <row r="37" spans="1:16">
      <c r="A37" s="165" t="s">
        <v>28</v>
      </c>
      <c r="B37" s="42"/>
      <c r="C37" s="45">
        <v>0</v>
      </c>
      <c r="D37" s="45">
        <v>0</v>
      </c>
      <c r="E37" s="45">
        <v>0</v>
      </c>
      <c r="F37" s="45">
        <v>0</v>
      </c>
      <c r="G37" s="45">
        <v>0</v>
      </c>
      <c r="H37" s="45">
        <v>0</v>
      </c>
      <c r="I37" s="45">
        <v>0</v>
      </c>
      <c r="J37" s="168">
        <f t="shared" si="5"/>
        <v>0</v>
      </c>
      <c r="K37" s="185"/>
      <c r="L37" s="185"/>
      <c r="M37" s="185"/>
      <c r="N37" s="185"/>
      <c r="O37" s="185"/>
      <c r="P37" s="185"/>
    </row>
    <row r="38" spans="1:16">
      <c r="A38" s="165" t="s">
        <v>28</v>
      </c>
      <c r="B38" s="42"/>
      <c r="C38" s="45">
        <v>0</v>
      </c>
      <c r="D38" s="45">
        <v>0</v>
      </c>
      <c r="E38" s="45">
        <v>0</v>
      </c>
      <c r="F38" s="45">
        <v>0</v>
      </c>
      <c r="G38" s="45">
        <v>0</v>
      </c>
      <c r="H38" s="45">
        <v>0</v>
      </c>
      <c r="I38" s="45">
        <v>0</v>
      </c>
      <c r="J38" s="168">
        <f t="shared" si="5"/>
        <v>0</v>
      </c>
      <c r="K38" s="185"/>
      <c r="L38" s="185"/>
      <c r="M38" s="185"/>
      <c r="N38" s="185"/>
      <c r="O38" s="185"/>
      <c r="P38" s="185"/>
    </row>
    <row r="39" spans="1:16" ht="15.75" thickBot="1">
      <c r="A39" s="208" t="s">
        <v>9</v>
      </c>
      <c r="B39" s="209"/>
      <c r="C39" s="50">
        <f t="shared" ref="C39:J39" si="6">SUM(C32:C38)</f>
        <v>0</v>
      </c>
      <c r="D39" s="50">
        <f t="shared" si="6"/>
        <v>0</v>
      </c>
      <c r="E39" s="50">
        <f t="shared" si="6"/>
        <v>0</v>
      </c>
      <c r="F39" s="50">
        <f t="shared" si="6"/>
        <v>0</v>
      </c>
      <c r="G39" s="50">
        <f t="shared" si="6"/>
        <v>0</v>
      </c>
      <c r="H39" s="50">
        <f t="shared" si="6"/>
        <v>0</v>
      </c>
      <c r="I39" s="50">
        <f t="shared" si="6"/>
        <v>0</v>
      </c>
      <c r="J39" s="57">
        <f t="shared" si="6"/>
        <v>0</v>
      </c>
      <c r="K39" s="185"/>
      <c r="L39" s="185"/>
      <c r="M39" s="185"/>
      <c r="N39" s="185"/>
      <c r="O39" s="185"/>
      <c r="P39" s="185"/>
    </row>
    <row r="40" spans="1:16">
      <c r="A40" s="219" t="s">
        <v>29</v>
      </c>
      <c r="B40" s="220"/>
      <c r="C40" s="220"/>
      <c r="D40" s="220"/>
      <c r="E40" s="220"/>
      <c r="F40" s="220"/>
      <c r="G40" s="220"/>
      <c r="H40" s="220"/>
      <c r="I40" s="220"/>
      <c r="J40" s="221"/>
      <c r="K40" s="185"/>
      <c r="L40" s="185"/>
      <c r="M40" s="185"/>
      <c r="N40" s="185"/>
      <c r="O40" s="185"/>
      <c r="P40" s="185"/>
    </row>
    <row r="41" spans="1:16">
      <c r="A41" s="85" t="s">
        <v>20</v>
      </c>
      <c r="B41" s="91" t="s">
        <v>21</v>
      </c>
      <c r="C41" s="80" t="s">
        <v>14</v>
      </c>
      <c r="D41" s="80" t="s">
        <v>15</v>
      </c>
      <c r="E41" s="80" t="s">
        <v>16</v>
      </c>
      <c r="F41" s="80" t="s">
        <v>17</v>
      </c>
      <c r="G41" s="80" t="s">
        <v>18</v>
      </c>
      <c r="H41" s="80" t="s">
        <v>186</v>
      </c>
      <c r="I41" s="80" t="s">
        <v>187</v>
      </c>
      <c r="J41" s="81" t="s">
        <v>19</v>
      </c>
      <c r="K41" s="185"/>
      <c r="L41" s="185"/>
      <c r="M41" s="185"/>
      <c r="N41" s="185"/>
      <c r="O41" s="185"/>
      <c r="P41" s="185"/>
    </row>
    <row r="42" spans="1:16">
      <c r="A42" s="164" t="s">
        <v>30</v>
      </c>
      <c r="B42" s="42" t="s">
        <v>13</v>
      </c>
      <c r="C42" s="45">
        <v>0</v>
      </c>
      <c r="D42" s="45">
        <v>0</v>
      </c>
      <c r="E42" s="45">
        <v>0</v>
      </c>
      <c r="F42" s="45">
        <v>0</v>
      </c>
      <c r="G42" s="45">
        <v>0</v>
      </c>
      <c r="H42" s="45">
        <v>0</v>
      </c>
      <c r="I42" s="45">
        <v>0</v>
      </c>
      <c r="J42" s="168">
        <f>SUM(C42:I42)</f>
        <v>0</v>
      </c>
      <c r="K42" s="185"/>
      <c r="L42" s="185"/>
      <c r="M42" s="185"/>
      <c r="N42" s="185"/>
      <c r="O42" s="185"/>
      <c r="P42" s="185"/>
    </row>
    <row r="43" spans="1:16" ht="15.75" thickBot="1">
      <c r="A43" s="166" t="s">
        <v>31</v>
      </c>
      <c r="B43" s="43"/>
      <c r="C43" s="46">
        <v>0</v>
      </c>
      <c r="D43" s="46">
        <v>0</v>
      </c>
      <c r="E43" s="46">
        <v>0</v>
      </c>
      <c r="F43" s="46">
        <v>0</v>
      </c>
      <c r="G43" s="46">
        <v>0</v>
      </c>
      <c r="H43" s="46">
        <v>0</v>
      </c>
      <c r="I43" s="46">
        <v>0</v>
      </c>
      <c r="J43" s="169">
        <f>SUM(C43:I43)</f>
        <v>0</v>
      </c>
      <c r="K43" s="185"/>
      <c r="L43" s="185"/>
      <c r="M43" s="185"/>
      <c r="N43" s="185"/>
      <c r="O43" s="185"/>
      <c r="P43" s="185"/>
    </row>
    <row r="44" spans="1:16">
      <c r="A44" s="164" t="s">
        <v>32</v>
      </c>
      <c r="B44" s="42"/>
      <c r="C44" s="47">
        <v>0</v>
      </c>
      <c r="D44" s="47">
        <v>0</v>
      </c>
      <c r="E44" s="47">
        <v>0</v>
      </c>
      <c r="F44" s="47">
        <v>0</v>
      </c>
      <c r="G44" s="47">
        <v>0</v>
      </c>
      <c r="H44" s="47">
        <v>0</v>
      </c>
      <c r="I44" s="47">
        <v>0</v>
      </c>
      <c r="J44" s="171">
        <f>SUM(C44:I44)</f>
        <v>0</v>
      </c>
      <c r="K44" s="185"/>
      <c r="L44" s="185"/>
      <c r="M44" s="185"/>
      <c r="N44" s="185"/>
      <c r="O44" s="185"/>
      <c r="P44" s="185"/>
    </row>
    <row r="45" spans="1:16" ht="15.75" thickBot="1">
      <c r="A45" s="166" t="s">
        <v>33</v>
      </c>
      <c r="B45" s="43"/>
      <c r="C45" s="46">
        <v>0</v>
      </c>
      <c r="D45" s="46">
        <v>0</v>
      </c>
      <c r="E45" s="46">
        <v>0</v>
      </c>
      <c r="F45" s="46">
        <v>0</v>
      </c>
      <c r="G45" s="46">
        <v>0</v>
      </c>
      <c r="H45" s="46">
        <v>0</v>
      </c>
      <c r="I45" s="46">
        <v>0</v>
      </c>
      <c r="J45" s="172">
        <f>SUM(C45:I45)</f>
        <v>0</v>
      </c>
      <c r="K45" s="185"/>
      <c r="L45" s="185"/>
      <c r="M45" s="185"/>
      <c r="N45" s="185"/>
      <c r="O45" s="185"/>
      <c r="P45" s="185"/>
    </row>
    <row r="46" spans="1:16" ht="15.75" thickBot="1">
      <c r="A46" s="210" t="s">
        <v>9</v>
      </c>
      <c r="B46" s="211"/>
      <c r="C46" s="51">
        <f t="shared" ref="C46:J46" si="7">SUM(C42:C45)</f>
        <v>0</v>
      </c>
      <c r="D46" s="51">
        <f t="shared" si="7"/>
        <v>0</v>
      </c>
      <c r="E46" s="51">
        <f t="shared" si="7"/>
        <v>0</v>
      </c>
      <c r="F46" s="51">
        <f t="shared" si="7"/>
        <v>0</v>
      </c>
      <c r="G46" s="51">
        <f t="shared" si="7"/>
        <v>0</v>
      </c>
      <c r="H46" s="51">
        <f t="shared" si="7"/>
        <v>0</v>
      </c>
      <c r="I46" s="51">
        <f t="shared" si="7"/>
        <v>0</v>
      </c>
      <c r="J46" s="58">
        <f t="shared" si="7"/>
        <v>0</v>
      </c>
      <c r="K46" s="185"/>
      <c r="L46" s="185"/>
      <c r="M46" s="185"/>
      <c r="N46" s="185"/>
      <c r="O46" s="185"/>
      <c r="P46" s="185"/>
    </row>
    <row r="47" spans="1:16">
      <c r="A47" s="219" t="s">
        <v>181</v>
      </c>
      <c r="B47" s="220"/>
      <c r="C47" s="220"/>
      <c r="D47" s="220"/>
      <c r="E47" s="220"/>
      <c r="F47" s="220"/>
      <c r="G47" s="220"/>
      <c r="H47" s="220"/>
      <c r="I47" s="220"/>
      <c r="J47" s="221"/>
      <c r="K47" s="185"/>
      <c r="L47" s="185"/>
      <c r="M47" s="185"/>
      <c r="N47" s="185"/>
      <c r="O47" s="185"/>
      <c r="P47" s="185"/>
    </row>
    <row r="48" spans="1:16">
      <c r="A48" s="85" t="s">
        <v>20</v>
      </c>
      <c r="B48" s="91" t="s">
        <v>21</v>
      </c>
      <c r="C48" s="80" t="s">
        <v>14</v>
      </c>
      <c r="D48" s="80" t="s">
        <v>15</v>
      </c>
      <c r="E48" s="80" t="s">
        <v>16</v>
      </c>
      <c r="F48" s="80" t="s">
        <v>17</v>
      </c>
      <c r="G48" s="80" t="s">
        <v>18</v>
      </c>
      <c r="H48" s="80" t="s">
        <v>186</v>
      </c>
      <c r="I48" s="80" t="s">
        <v>187</v>
      </c>
      <c r="J48" s="81" t="s">
        <v>19</v>
      </c>
      <c r="K48" s="185"/>
      <c r="L48" s="185"/>
      <c r="M48" s="185"/>
      <c r="N48" s="185"/>
      <c r="O48" s="185"/>
      <c r="P48" s="185"/>
    </row>
    <row r="49" spans="1:16">
      <c r="A49" s="212" t="s">
        <v>128</v>
      </c>
      <c r="B49" s="213"/>
      <c r="C49" s="86">
        <v>0</v>
      </c>
      <c r="D49" s="86">
        <v>0</v>
      </c>
      <c r="E49" s="86">
        <v>0</v>
      </c>
      <c r="F49" s="86">
        <v>0</v>
      </c>
      <c r="G49" s="86">
        <v>0</v>
      </c>
      <c r="H49" s="86">
        <v>0</v>
      </c>
      <c r="I49" s="86">
        <v>0</v>
      </c>
      <c r="J49" s="173">
        <f t="shared" ref="J49:J55" si="8">SUM(C49:I49)</f>
        <v>0</v>
      </c>
      <c r="K49" s="185"/>
      <c r="L49" s="185"/>
      <c r="M49" s="185"/>
      <c r="N49" s="185"/>
      <c r="O49" s="185"/>
      <c r="P49" s="185"/>
    </row>
    <row r="50" spans="1:16">
      <c r="A50" s="214" t="s">
        <v>34</v>
      </c>
      <c r="B50" s="215"/>
      <c r="C50" s="87">
        <v>0</v>
      </c>
      <c r="D50" s="87">
        <v>0</v>
      </c>
      <c r="E50" s="87">
        <v>0</v>
      </c>
      <c r="F50" s="87">
        <v>0</v>
      </c>
      <c r="G50" s="87">
        <v>0</v>
      </c>
      <c r="H50" s="87">
        <v>0</v>
      </c>
      <c r="I50" s="87">
        <v>0</v>
      </c>
      <c r="J50" s="174">
        <f t="shared" si="8"/>
        <v>0</v>
      </c>
      <c r="K50" s="185"/>
      <c r="L50" s="185"/>
      <c r="M50" s="185"/>
      <c r="N50" s="185"/>
      <c r="O50" s="185"/>
      <c r="P50" s="185"/>
    </row>
    <row r="51" spans="1:16">
      <c r="A51" s="212" t="s">
        <v>35</v>
      </c>
      <c r="B51" s="213"/>
      <c r="C51" s="86">
        <v>0</v>
      </c>
      <c r="D51" s="86">
        <v>0</v>
      </c>
      <c r="E51" s="86">
        <v>0</v>
      </c>
      <c r="F51" s="86">
        <v>0</v>
      </c>
      <c r="G51" s="86">
        <v>0</v>
      </c>
      <c r="H51" s="86">
        <v>0</v>
      </c>
      <c r="I51" s="86">
        <v>0</v>
      </c>
      <c r="J51" s="173">
        <f t="shared" si="8"/>
        <v>0</v>
      </c>
      <c r="K51" s="185"/>
      <c r="L51" s="185"/>
      <c r="M51" s="185"/>
      <c r="N51" s="185"/>
      <c r="O51" s="185"/>
      <c r="P51" s="185"/>
    </row>
    <row r="52" spans="1:16">
      <c r="A52" s="214" t="s">
        <v>146</v>
      </c>
      <c r="B52" s="215"/>
      <c r="C52" s="87">
        <v>0</v>
      </c>
      <c r="D52" s="87">
        <v>0</v>
      </c>
      <c r="E52" s="87">
        <v>0</v>
      </c>
      <c r="F52" s="87">
        <v>0</v>
      </c>
      <c r="G52" s="87">
        <v>0</v>
      </c>
      <c r="H52" s="87">
        <v>0</v>
      </c>
      <c r="I52" s="87">
        <v>0</v>
      </c>
      <c r="J52" s="174">
        <f t="shared" si="8"/>
        <v>0</v>
      </c>
      <c r="K52" s="185"/>
      <c r="L52" s="185"/>
      <c r="M52" s="185"/>
      <c r="N52" s="185"/>
      <c r="O52" s="185"/>
      <c r="P52" s="185"/>
    </row>
    <row r="53" spans="1:16">
      <c r="A53" s="212" t="s">
        <v>147</v>
      </c>
      <c r="B53" s="213"/>
      <c r="C53" s="86">
        <v>0</v>
      </c>
      <c r="D53" s="86">
        <v>0</v>
      </c>
      <c r="E53" s="86">
        <v>0</v>
      </c>
      <c r="F53" s="86">
        <v>0</v>
      </c>
      <c r="G53" s="86">
        <v>0</v>
      </c>
      <c r="H53" s="86">
        <v>0</v>
      </c>
      <c r="I53" s="86">
        <v>0</v>
      </c>
      <c r="J53" s="173">
        <f t="shared" si="8"/>
        <v>0</v>
      </c>
      <c r="K53" s="185"/>
      <c r="L53" s="185"/>
      <c r="M53" s="185"/>
      <c r="N53" s="185"/>
      <c r="O53" s="185"/>
      <c r="P53" s="185"/>
    </row>
    <row r="54" spans="1:16">
      <c r="A54" s="206" t="s">
        <v>182</v>
      </c>
      <c r="B54" s="207"/>
      <c r="C54" s="88">
        <f>SUM(IF(C49&gt;50000,50000,C49), IF(C50&gt;50000,50000,C50), IF(C51&gt;50000,50000,C51), IF(C52&gt;50000,50000,C52), IF(C53&gt;50000,50000,C53))</f>
        <v>0</v>
      </c>
      <c r="D54" s="89">
        <f>SUM(IF(C49&gt;50000,0,IF(C49+D49&gt;50000,50000-C49,D49)), IF(C50&gt;50000,0,IF(C50+D50&gt;50000,50000-C50,D50)), IF(C51&gt;50000,0,IF(C51+D51&gt;50000,50000-C51,D51)), IF(C52&gt;50000,0,IF(C52+D52&gt;50000,50000-C52,D52)), IF(C53&gt;50000,0,IF(C53+D53&gt;50000,50000-C53,D53)))</f>
        <v>0</v>
      </c>
      <c r="E54" s="89">
        <f>SUM(IF(C49+D49&gt;50000,0,IF(C49+D49+E49&gt;50000,50000-C49-D49,E49)), IF(C50+D50&gt;50000,0,IF(C50+D50+E50&gt;50000,50000-C50-D50,E50)), IF(C51+D51&gt;50000,0,IF(C51+D51+E51&gt;50000,50000-C51-D51,E51)), IF(C52+D52&gt;50000,0,IF(C52+D52+E52&gt;50000,50000-C52-D52,E52)), IF(C53+D53&gt;50000,0,IF(C53+D53+E53&gt;50000,50000-C53-D53,E53)))</f>
        <v>0</v>
      </c>
      <c r="F54" s="89">
        <f>SUM(IF(C49+D49+E49&gt;50000,0,IF(C49+D49+E49+F49&gt;50000,50000-C49-D49-E49,F49)),  IF(C50+D50+E50&gt;50000,0,IF(C50+D50+E50+F50&gt;50000,50000-C50-D50-E50,F50)),  IF(C51+D51+E51&gt;50000,0,IF(C51+D51+E51+F51&gt;50000,50000-C51-D51-E51,F51)),  IF(C52+D52+E52&gt;50000,0,IF(C52+D52+E52+F52&gt;50000,50000-C52-D52-E52,F52)),  IF(C53+D53+E53&gt;50000,0,IF(C53+D53+E53+F53&gt;50000,50000-C53-D53-E53,F53)))</f>
        <v>0</v>
      </c>
      <c r="G54" s="89">
        <f>SUM(IF(C49+D49+E49+F49&gt;50000,0,IF(C49+D49+E49+F49+G49&gt;50000,50000-C49-D49-E49-F49,G49)), IF(C50+D50+E50+F50&gt;50000,0,IF(C50+D50+E50+F50+G50&gt;50000,50000-C50-D50-E50-F50,G50)), IF(C51+D51+E51+F51&gt;50000,0,IF(C51+D51+E51+F51+G51&gt;50000,50000-C51-D51-E51-F51,G51)), IF(C52+D52+E52+F52&gt;50000,0,IF(C52+D52+E52+F52+G52&gt;50000,50000-C52-D52-E52-F52,G52)), IF(C53+D53+E53+F53&gt;50000,0,IF(C53+D53+E53+F53+G53&gt;50000,50000-C53-D53-E53-F53,G53)))</f>
        <v>0</v>
      </c>
      <c r="H54" s="89">
        <f>SUM(IF(D49+E49+F49+G49&gt;50000,0,IF(D49+E49+F49+G49+H49&gt;50000,50000-D49-E49-F49-G49,H49)), IF(D50+E50+F50+G50&gt;50000,0,IF(D50+E50+F50+G50+H50&gt;50000,50000-D50-E50-F50-G50,H50)), IF(D51+E51+F51+G51&gt;50000,0,IF(D51+E51+F51+G51+H51&gt;50000,50000-D51-E51-F51-G51,H51)), IF(D52+E52+F52+G52&gt;50000,0,IF(D52+E52+F52+G52+H52&gt;50000,50000-D52-E52-F52-G52,H52)), IF(D53+E53+F53+G53&gt;50000,0,IF(D53+E53+F53+G53+H53&gt;50000,50000-D53-E53-F53-G53,H53)))</f>
        <v>0</v>
      </c>
      <c r="I54" s="89">
        <f>SUM(IF(E49+F49+G49+H49&gt;50000,0,IF(E49+F49+G49+H49+I49&gt;50000,50000-E49-F49-G49-H49,I49)), IF(E50+F50+G50+H50&gt;50000,0,IF(E50+F50+G50+H50+I50&gt;50000,50000-E50-F50-G50-H50,I50)), IF(E51+F51+G51+H51&gt;50000,0,IF(E51+F51+G51+H51+I51&gt;50000,50000-E51-F51-G51-H51,I51)), IF(E52+F52+G52+H52&gt;50000,0,IF(E52+F52+G52+H52+I52&gt;50000,50000-E52-F52-G52-H52,I52)), IF(E53+F53+G53+H53&gt;50000,0,IF(E53+F53+G53+H53+I53&gt;50000,50000-E53-F53-G53-H53,I53)))</f>
        <v>0</v>
      </c>
      <c r="J54" s="90">
        <f t="shared" si="8"/>
        <v>0</v>
      </c>
      <c r="K54" s="185"/>
      <c r="L54" s="185"/>
      <c r="M54" s="185"/>
      <c r="N54" s="185"/>
      <c r="O54" s="185"/>
      <c r="P54" s="185"/>
    </row>
    <row r="55" spans="1:16">
      <c r="A55" s="206" t="s">
        <v>183</v>
      </c>
      <c r="B55" s="207"/>
      <c r="C55" s="88">
        <f t="shared" ref="C55:I55" si="9">SUM(C49:C53)-C54</f>
        <v>0</v>
      </c>
      <c r="D55" s="88">
        <f t="shared" si="9"/>
        <v>0</v>
      </c>
      <c r="E55" s="88">
        <f t="shared" si="9"/>
        <v>0</v>
      </c>
      <c r="F55" s="88">
        <f t="shared" si="9"/>
        <v>0</v>
      </c>
      <c r="G55" s="88">
        <f t="shared" si="9"/>
        <v>0</v>
      </c>
      <c r="H55" s="88">
        <f t="shared" si="9"/>
        <v>0</v>
      </c>
      <c r="I55" s="88">
        <f t="shared" si="9"/>
        <v>0</v>
      </c>
      <c r="J55" s="90">
        <f t="shared" si="8"/>
        <v>0</v>
      </c>
      <c r="K55" s="185"/>
      <c r="L55" s="185"/>
      <c r="M55" s="185"/>
      <c r="N55" s="185"/>
      <c r="O55" s="185"/>
      <c r="P55" s="185"/>
    </row>
    <row r="56" spans="1:16" ht="15.75" thickBot="1">
      <c r="A56" s="202" t="s">
        <v>9</v>
      </c>
      <c r="B56" s="203"/>
      <c r="C56" s="52">
        <f t="shared" ref="C56:J56" si="10">SUM(C49:C53)</f>
        <v>0</v>
      </c>
      <c r="D56" s="52">
        <f t="shared" si="10"/>
        <v>0</v>
      </c>
      <c r="E56" s="52">
        <f t="shared" si="10"/>
        <v>0</v>
      </c>
      <c r="F56" s="52">
        <f t="shared" si="10"/>
        <v>0</v>
      </c>
      <c r="G56" s="52">
        <f t="shared" si="10"/>
        <v>0</v>
      </c>
      <c r="H56" s="52">
        <f t="shared" si="10"/>
        <v>0</v>
      </c>
      <c r="I56" s="52">
        <f t="shared" si="10"/>
        <v>0</v>
      </c>
      <c r="J56" s="59">
        <f t="shared" si="10"/>
        <v>0</v>
      </c>
      <c r="K56" s="185"/>
      <c r="L56" s="185"/>
      <c r="M56" s="185"/>
      <c r="N56" s="185"/>
      <c r="O56" s="185"/>
      <c r="P56" s="185"/>
    </row>
    <row r="57" spans="1:16">
      <c r="A57" s="191" t="s">
        <v>159</v>
      </c>
      <c r="B57" s="192"/>
      <c r="C57" s="192"/>
      <c r="D57" s="192"/>
      <c r="E57" s="192"/>
      <c r="F57" s="192"/>
      <c r="G57" s="192"/>
      <c r="H57" s="192"/>
      <c r="I57" s="192"/>
      <c r="J57" s="193"/>
      <c r="K57" s="185"/>
      <c r="L57" s="185"/>
      <c r="M57" s="185"/>
      <c r="N57" s="185"/>
      <c r="O57" s="185"/>
      <c r="P57" s="185"/>
    </row>
    <row r="58" spans="1:16">
      <c r="A58" s="216" t="s">
        <v>180</v>
      </c>
      <c r="B58" s="217"/>
      <c r="C58" s="217"/>
      <c r="D58" s="217"/>
      <c r="E58" s="217"/>
      <c r="F58" s="217"/>
      <c r="G58" s="217"/>
      <c r="H58" s="217"/>
      <c r="I58" s="217"/>
      <c r="J58" s="218"/>
      <c r="K58" s="185"/>
      <c r="L58" s="185"/>
      <c r="M58" s="185"/>
      <c r="N58" s="185"/>
      <c r="O58" s="185"/>
      <c r="P58" s="185"/>
    </row>
    <row r="59" spans="1:16">
      <c r="A59" s="85" t="s">
        <v>20</v>
      </c>
      <c r="B59" s="82" t="s">
        <v>21</v>
      </c>
      <c r="C59" s="83" t="s">
        <v>14</v>
      </c>
      <c r="D59" s="83" t="s">
        <v>15</v>
      </c>
      <c r="E59" s="83" t="s">
        <v>16</v>
      </c>
      <c r="F59" s="83" t="s">
        <v>17</v>
      </c>
      <c r="G59" s="83" t="s">
        <v>18</v>
      </c>
      <c r="H59" s="83" t="s">
        <v>186</v>
      </c>
      <c r="I59" s="83" t="s">
        <v>187</v>
      </c>
      <c r="J59" s="84" t="s">
        <v>19</v>
      </c>
      <c r="K59" s="185"/>
      <c r="L59" s="185"/>
      <c r="M59" s="185"/>
      <c r="N59" s="185"/>
      <c r="O59" s="185"/>
      <c r="P59" s="185"/>
    </row>
    <row r="60" spans="1:16">
      <c r="A60" s="165" t="s">
        <v>36</v>
      </c>
      <c r="B60" s="42"/>
      <c r="C60" s="45">
        <v>0</v>
      </c>
      <c r="D60" s="45">
        <v>0</v>
      </c>
      <c r="E60" s="45">
        <v>0</v>
      </c>
      <c r="F60" s="45">
        <v>0</v>
      </c>
      <c r="G60" s="45">
        <v>0</v>
      </c>
      <c r="H60" s="45">
        <v>0</v>
      </c>
      <c r="I60" s="45">
        <v>0</v>
      </c>
      <c r="J60" s="175">
        <f>SUM(C60:I60)</f>
        <v>0</v>
      </c>
      <c r="K60" s="185"/>
      <c r="L60" s="185"/>
      <c r="M60" s="185"/>
      <c r="N60" s="185"/>
      <c r="O60" s="185"/>
      <c r="P60" s="185"/>
    </row>
    <row r="61" spans="1:16">
      <c r="A61" s="165" t="s">
        <v>36</v>
      </c>
      <c r="B61" s="42"/>
      <c r="C61" s="45">
        <v>0</v>
      </c>
      <c r="D61" s="45">
        <v>0</v>
      </c>
      <c r="E61" s="45">
        <v>0</v>
      </c>
      <c r="F61" s="45">
        <v>0</v>
      </c>
      <c r="G61" s="45">
        <v>0</v>
      </c>
      <c r="H61" s="45">
        <v>0</v>
      </c>
      <c r="I61" s="45">
        <v>0</v>
      </c>
      <c r="J61" s="175">
        <f>SUM(C61:I61)</f>
        <v>0</v>
      </c>
      <c r="K61" s="185"/>
      <c r="L61" s="185"/>
      <c r="M61" s="185"/>
      <c r="N61" s="185"/>
      <c r="O61" s="185"/>
      <c r="P61" s="185"/>
    </row>
    <row r="62" spans="1:16">
      <c r="A62" s="165" t="s">
        <v>36</v>
      </c>
      <c r="B62" s="42"/>
      <c r="C62" s="45">
        <v>0</v>
      </c>
      <c r="D62" s="45">
        <v>0</v>
      </c>
      <c r="E62" s="45">
        <v>0</v>
      </c>
      <c r="F62" s="45">
        <v>0</v>
      </c>
      <c r="G62" s="45">
        <v>0</v>
      </c>
      <c r="H62" s="45">
        <v>0</v>
      </c>
      <c r="I62" s="45">
        <v>0</v>
      </c>
      <c r="J62" s="175">
        <f>SUM(C62:I62)</f>
        <v>0</v>
      </c>
      <c r="K62" s="185"/>
      <c r="L62" s="185"/>
      <c r="M62" s="185"/>
      <c r="N62" s="185"/>
      <c r="O62" s="185"/>
      <c r="P62" s="185"/>
    </row>
    <row r="63" spans="1:16">
      <c r="A63" s="165" t="s">
        <v>36</v>
      </c>
      <c r="B63" s="42"/>
      <c r="C63" s="45">
        <v>0</v>
      </c>
      <c r="D63" s="45">
        <v>0</v>
      </c>
      <c r="E63" s="45">
        <v>0</v>
      </c>
      <c r="F63" s="45">
        <v>0</v>
      </c>
      <c r="G63" s="45">
        <v>0</v>
      </c>
      <c r="H63" s="45">
        <v>0</v>
      </c>
      <c r="I63" s="45">
        <v>0</v>
      </c>
      <c r="J63" s="175">
        <f>SUM(C63:I63)</f>
        <v>0</v>
      </c>
      <c r="K63" s="185"/>
      <c r="L63" s="185"/>
      <c r="M63" s="186"/>
      <c r="N63" s="185"/>
      <c r="O63" s="185"/>
      <c r="P63" s="185"/>
    </row>
    <row r="64" spans="1:16">
      <c r="A64" s="204" t="s">
        <v>9</v>
      </c>
      <c r="B64" s="205"/>
      <c r="C64" s="54">
        <f t="shared" ref="C64:J64" si="11">SUM(C60:C63)</f>
        <v>0</v>
      </c>
      <c r="D64" s="54">
        <f t="shared" si="11"/>
        <v>0</v>
      </c>
      <c r="E64" s="54">
        <f t="shared" si="11"/>
        <v>0</v>
      </c>
      <c r="F64" s="54">
        <f t="shared" si="11"/>
        <v>0</v>
      </c>
      <c r="G64" s="54">
        <f t="shared" si="11"/>
        <v>0</v>
      </c>
      <c r="H64" s="54">
        <f t="shared" si="11"/>
        <v>0</v>
      </c>
      <c r="I64" s="54">
        <f t="shared" si="11"/>
        <v>0</v>
      </c>
      <c r="J64" s="60">
        <f t="shared" si="11"/>
        <v>0</v>
      </c>
      <c r="K64" s="185"/>
      <c r="L64" s="185"/>
      <c r="M64" s="185"/>
      <c r="N64" s="185"/>
      <c r="O64" s="185"/>
      <c r="P64" s="185"/>
    </row>
    <row r="65" spans="1:16">
      <c r="A65" s="201"/>
      <c r="B65" s="201"/>
      <c r="C65" s="201"/>
      <c r="D65" s="201"/>
      <c r="E65" s="201"/>
      <c r="F65" s="201"/>
      <c r="G65" s="201"/>
      <c r="H65" s="201"/>
      <c r="I65" s="201"/>
      <c r="J65" s="201"/>
      <c r="K65" s="185"/>
      <c r="L65" s="185"/>
      <c r="M65" s="185"/>
      <c r="N65" s="185"/>
      <c r="O65" s="185"/>
      <c r="P65" s="185"/>
    </row>
    <row r="66" spans="1:16">
      <c r="A66" s="196" t="s">
        <v>153</v>
      </c>
      <c r="B66" s="196"/>
      <c r="C66" s="125">
        <f t="shared" ref="C66:J66" si="12">C64+C56+C46+C39+C29+C20+C8</f>
        <v>0</v>
      </c>
      <c r="D66" s="125">
        <f t="shared" si="12"/>
        <v>0</v>
      </c>
      <c r="E66" s="125">
        <f t="shared" si="12"/>
        <v>0</v>
      </c>
      <c r="F66" s="125">
        <f t="shared" si="12"/>
        <v>0</v>
      </c>
      <c r="G66" s="125">
        <f t="shared" si="12"/>
        <v>0</v>
      </c>
      <c r="H66" s="125">
        <f t="shared" si="12"/>
        <v>0</v>
      </c>
      <c r="I66" s="125">
        <f t="shared" si="12"/>
        <v>0</v>
      </c>
      <c r="J66" s="126">
        <f t="shared" si="12"/>
        <v>0</v>
      </c>
      <c r="K66" s="185"/>
      <c r="L66" s="185"/>
      <c r="M66" s="185"/>
      <c r="N66" s="185"/>
      <c r="O66" s="185"/>
      <c r="P66" s="185"/>
    </row>
    <row r="67" spans="1:16">
      <c r="A67" s="197" t="s">
        <v>154</v>
      </c>
      <c r="B67" s="198"/>
      <c r="C67" s="124">
        <f t="shared" ref="C67:J67" si="13">(C66-C64-C55-C20)</f>
        <v>0</v>
      </c>
      <c r="D67" s="124">
        <f t="shared" si="13"/>
        <v>0</v>
      </c>
      <c r="E67" s="124">
        <f t="shared" si="13"/>
        <v>0</v>
      </c>
      <c r="F67" s="124">
        <f t="shared" si="13"/>
        <v>0</v>
      </c>
      <c r="G67" s="124">
        <f t="shared" si="13"/>
        <v>0</v>
      </c>
      <c r="H67" s="124">
        <f t="shared" si="13"/>
        <v>0</v>
      </c>
      <c r="I67" s="124">
        <f t="shared" si="13"/>
        <v>0</v>
      </c>
      <c r="J67" s="124">
        <f t="shared" si="13"/>
        <v>0</v>
      </c>
      <c r="K67" s="55" t="s">
        <v>152</v>
      </c>
      <c r="L67" s="120" t="s">
        <v>163</v>
      </c>
    </row>
    <row r="68" spans="1:16">
      <c r="A68" s="199" t="s">
        <v>155</v>
      </c>
      <c r="B68" s="200"/>
      <c r="C68" s="122">
        <f t="shared" ref="C68:J68" si="14">IF($L$67="Modified Total Direct Costs (MTDC)",C67*$L$68,IF($L$67="Total Direct Costs (TDC)",C66*$L$68,"Select indirect cost base."))</f>
        <v>0</v>
      </c>
      <c r="D68" s="122">
        <f t="shared" si="14"/>
        <v>0</v>
      </c>
      <c r="E68" s="122">
        <f t="shared" si="14"/>
        <v>0</v>
      </c>
      <c r="F68" s="122">
        <f t="shared" si="14"/>
        <v>0</v>
      </c>
      <c r="G68" s="122">
        <f t="shared" si="14"/>
        <v>0</v>
      </c>
      <c r="H68" s="122">
        <f t="shared" si="14"/>
        <v>0</v>
      </c>
      <c r="I68" s="122">
        <f t="shared" si="14"/>
        <v>0</v>
      </c>
      <c r="J68" s="123">
        <f t="shared" si="14"/>
        <v>0</v>
      </c>
      <c r="K68" s="55" t="s">
        <v>164</v>
      </c>
      <c r="L68" s="121">
        <v>0.5</v>
      </c>
    </row>
    <row r="69" spans="1:16" ht="31.5" customHeight="1">
      <c r="A69" s="194" t="s">
        <v>37</v>
      </c>
      <c r="B69" s="195"/>
      <c r="C69" s="118">
        <f t="shared" ref="C69:J69" si="15">C66+C68</f>
        <v>0</v>
      </c>
      <c r="D69" s="118">
        <f t="shared" si="15"/>
        <v>0</v>
      </c>
      <c r="E69" s="118">
        <f t="shared" si="15"/>
        <v>0</v>
      </c>
      <c r="F69" s="118">
        <f t="shared" si="15"/>
        <v>0</v>
      </c>
      <c r="G69" s="118">
        <f t="shared" si="15"/>
        <v>0</v>
      </c>
      <c r="H69" s="118">
        <f t="shared" si="15"/>
        <v>0</v>
      </c>
      <c r="I69" s="118">
        <f t="shared" si="15"/>
        <v>0</v>
      </c>
      <c r="J69" s="119">
        <f t="shared" si="15"/>
        <v>0</v>
      </c>
    </row>
    <row r="70" spans="1:16" ht="24" hidden="1" customHeight="1">
      <c r="A70" s="190" t="s">
        <v>165</v>
      </c>
      <c r="B70" s="190"/>
      <c r="C70" s="190"/>
      <c r="D70" s="190"/>
      <c r="E70" s="190"/>
      <c r="F70" s="190"/>
      <c r="G70" s="190"/>
      <c r="H70" s="190"/>
      <c r="I70" s="190"/>
      <c r="J70" s="190"/>
    </row>
    <row r="71" spans="1:16">
      <c r="A71" s="185"/>
      <c r="B71" s="185"/>
      <c r="C71" s="187"/>
      <c r="D71" s="187"/>
      <c r="E71" s="187"/>
      <c r="F71" s="187"/>
      <c r="G71" s="187"/>
      <c r="H71" s="187"/>
      <c r="I71" s="187"/>
      <c r="J71" s="187"/>
      <c r="K71" s="185"/>
      <c r="L71" s="185"/>
    </row>
    <row r="72" spans="1:16">
      <c r="A72" s="185"/>
      <c r="B72" s="188"/>
      <c r="C72" s="189"/>
      <c r="D72" s="189"/>
      <c r="E72" s="189"/>
      <c r="F72" s="189"/>
      <c r="G72" s="189"/>
      <c r="H72" s="189"/>
      <c r="I72" s="189"/>
      <c r="J72" s="189"/>
      <c r="K72" s="185"/>
      <c r="L72" s="185"/>
    </row>
    <row r="73" spans="1:16">
      <c r="A73" s="185"/>
      <c r="B73" s="188"/>
      <c r="C73" s="189"/>
      <c r="D73" s="189"/>
      <c r="E73" s="189"/>
      <c r="F73" s="189"/>
      <c r="G73" s="189"/>
      <c r="H73" s="189"/>
      <c r="I73" s="189"/>
      <c r="J73" s="189"/>
      <c r="K73" s="185"/>
      <c r="L73" s="185"/>
    </row>
    <row r="74" spans="1:16">
      <c r="A74" s="185"/>
      <c r="B74" s="188"/>
      <c r="C74" s="189"/>
      <c r="D74" s="189"/>
      <c r="E74" s="189"/>
      <c r="F74" s="189"/>
      <c r="G74" s="189"/>
      <c r="H74" s="189"/>
      <c r="I74" s="189"/>
      <c r="J74" s="189"/>
      <c r="K74" s="185"/>
      <c r="L74" s="185"/>
    </row>
    <row r="75" spans="1:16">
      <c r="A75" s="185"/>
      <c r="B75" s="188"/>
      <c r="C75" s="189"/>
      <c r="D75" s="189"/>
      <c r="E75" s="189"/>
      <c r="F75" s="189"/>
      <c r="G75" s="189"/>
      <c r="H75" s="189"/>
      <c r="I75" s="189"/>
      <c r="J75" s="189"/>
      <c r="K75" s="185"/>
      <c r="L75" s="185"/>
    </row>
    <row r="76" spans="1:16">
      <c r="A76" s="185"/>
      <c r="B76" s="188"/>
      <c r="C76" s="189"/>
      <c r="D76" s="189"/>
      <c r="E76" s="189"/>
      <c r="F76" s="189"/>
      <c r="G76" s="189"/>
      <c r="H76" s="189"/>
      <c r="I76" s="189"/>
      <c r="J76" s="189"/>
      <c r="K76" s="185"/>
      <c r="L76" s="185"/>
    </row>
    <row r="77" spans="1:16">
      <c r="A77" s="185"/>
      <c r="B77" s="185"/>
      <c r="C77" s="187"/>
      <c r="D77" s="187"/>
      <c r="E77" s="187"/>
      <c r="F77" s="187"/>
      <c r="G77" s="187"/>
      <c r="H77" s="187"/>
      <c r="I77" s="187"/>
      <c r="J77" s="187"/>
      <c r="K77" s="185"/>
      <c r="L77" s="185"/>
    </row>
    <row r="78" spans="1:16">
      <c r="A78" s="185"/>
      <c r="B78" s="185"/>
      <c r="C78" s="187"/>
      <c r="D78" s="187"/>
      <c r="E78" s="187"/>
      <c r="F78" s="187"/>
      <c r="G78" s="187"/>
      <c r="H78" s="187"/>
      <c r="I78" s="187"/>
      <c r="J78" s="187"/>
      <c r="K78" s="185"/>
      <c r="L78" s="185"/>
    </row>
    <row r="79" spans="1:16">
      <c r="A79" s="185"/>
      <c r="B79" s="185"/>
      <c r="C79" s="187"/>
      <c r="D79" s="187"/>
      <c r="E79" s="187"/>
      <c r="F79" s="187"/>
      <c r="G79" s="187"/>
      <c r="H79" s="187"/>
      <c r="I79" s="187"/>
      <c r="J79" s="187"/>
      <c r="K79" s="185"/>
      <c r="L79" s="185"/>
    </row>
    <row r="80" spans="1:16">
      <c r="A80" s="185"/>
      <c r="B80" s="185"/>
      <c r="C80" s="187"/>
      <c r="D80" s="187"/>
      <c r="E80" s="187"/>
      <c r="F80" s="187"/>
      <c r="G80" s="187"/>
      <c r="H80" s="187"/>
      <c r="I80" s="187"/>
      <c r="J80" s="187"/>
      <c r="K80" s="185"/>
      <c r="L80" s="185"/>
    </row>
    <row r="81" spans="1:12">
      <c r="A81" s="185"/>
      <c r="B81" s="185"/>
      <c r="C81" s="187"/>
      <c r="D81" s="187"/>
      <c r="E81" s="187"/>
      <c r="F81" s="187"/>
      <c r="G81" s="187"/>
      <c r="H81" s="187"/>
      <c r="I81" s="187"/>
      <c r="J81" s="187"/>
      <c r="K81" s="185"/>
      <c r="L81" s="185"/>
    </row>
    <row r="82" spans="1:12">
      <c r="A82" s="185"/>
      <c r="B82" s="185"/>
      <c r="C82" s="187"/>
      <c r="D82" s="187"/>
      <c r="E82" s="187"/>
      <c r="F82" s="187"/>
      <c r="G82" s="187"/>
      <c r="H82" s="187"/>
      <c r="I82" s="187"/>
      <c r="J82" s="187"/>
      <c r="K82" s="185"/>
      <c r="L82" s="185"/>
    </row>
    <row r="83" spans="1:12">
      <c r="A83" s="185"/>
      <c r="B83" s="185"/>
      <c r="C83" s="187"/>
      <c r="D83" s="187"/>
      <c r="E83" s="187"/>
      <c r="F83" s="187"/>
      <c r="G83" s="187"/>
      <c r="H83" s="187"/>
      <c r="I83" s="187"/>
      <c r="J83" s="187"/>
      <c r="K83" s="185"/>
      <c r="L83" s="185"/>
    </row>
    <row r="84" spans="1:12">
      <c r="A84" s="185"/>
      <c r="B84" s="185"/>
      <c r="C84" s="187"/>
      <c r="D84" s="187"/>
      <c r="E84" s="187"/>
      <c r="F84" s="187"/>
      <c r="G84" s="187"/>
      <c r="H84" s="187"/>
      <c r="I84" s="187"/>
      <c r="J84" s="187"/>
      <c r="K84" s="185"/>
      <c r="L84" s="185"/>
    </row>
    <row r="85" spans="1:12">
      <c r="A85" s="185"/>
      <c r="B85" s="185"/>
      <c r="C85" s="187"/>
      <c r="D85" s="187"/>
      <c r="E85" s="187"/>
      <c r="F85" s="187"/>
      <c r="G85" s="187"/>
      <c r="H85" s="187"/>
      <c r="I85" s="187"/>
      <c r="J85" s="187"/>
      <c r="K85" s="185"/>
      <c r="L85" s="185"/>
    </row>
    <row r="86" spans="1:12">
      <c r="A86" s="185"/>
      <c r="B86" s="185"/>
      <c r="C86" s="187"/>
      <c r="D86" s="187"/>
      <c r="E86" s="187"/>
      <c r="F86" s="187"/>
      <c r="G86" s="187"/>
      <c r="H86" s="187"/>
      <c r="I86" s="187"/>
      <c r="J86" s="187"/>
      <c r="K86" s="185"/>
      <c r="L86" s="185"/>
    </row>
    <row r="87" spans="1:12">
      <c r="A87" s="185"/>
      <c r="B87" s="185"/>
      <c r="C87" s="187"/>
      <c r="D87" s="187"/>
      <c r="E87" s="187"/>
      <c r="F87" s="187"/>
      <c r="G87" s="187"/>
      <c r="H87" s="187"/>
      <c r="I87" s="187"/>
      <c r="J87" s="187"/>
      <c r="K87" s="185"/>
      <c r="L87" s="185"/>
    </row>
    <row r="88" spans="1:12">
      <c r="A88" s="185"/>
      <c r="B88" s="185"/>
      <c r="C88" s="187"/>
      <c r="D88" s="187"/>
      <c r="E88" s="187"/>
      <c r="F88" s="187"/>
      <c r="G88" s="187"/>
      <c r="H88" s="187"/>
      <c r="I88" s="187"/>
      <c r="J88" s="187"/>
      <c r="K88" s="185"/>
      <c r="L88" s="185"/>
    </row>
    <row r="89" spans="1:12">
      <c r="A89" s="185"/>
      <c r="B89" s="185"/>
      <c r="C89" s="187"/>
      <c r="D89" s="187"/>
      <c r="E89" s="187"/>
      <c r="F89" s="187"/>
      <c r="G89" s="187"/>
      <c r="H89" s="187"/>
      <c r="I89" s="187"/>
      <c r="J89" s="187"/>
      <c r="K89" s="185"/>
      <c r="L89" s="185"/>
    </row>
    <row r="90" spans="1:12">
      <c r="A90" s="185"/>
      <c r="B90" s="185"/>
      <c r="C90" s="187"/>
      <c r="D90" s="187"/>
      <c r="E90" s="187"/>
      <c r="F90" s="187"/>
      <c r="G90" s="187"/>
      <c r="H90" s="187"/>
      <c r="I90" s="187"/>
      <c r="J90" s="187"/>
      <c r="K90" s="185"/>
      <c r="L90" s="185"/>
    </row>
    <row r="91" spans="1:12">
      <c r="A91" s="185"/>
      <c r="B91" s="185"/>
      <c r="C91" s="187"/>
      <c r="D91" s="187"/>
      <c r="E91" s="187"/>
      <c r="F91" s="187"/>
      <c r="G91" s="187"/>
      <c r="H91" s="187"/>
      <c r="I91" s="187"/>
      <c r="J91" s="187"/>
      <c r="K91" s="185"/>
      <c r="L91" s="185"/>
    </row>
    <row r="92" spans="1:12">
      <c r="A92" s="185"/>
      <c r="B92" s="185"/>
      <c r="C92" s="187"/>
      <c r="D92" s="187"/>
      <c r="E92" s="187"/>
      <c r="F92" s="187"/>
      <c r="G92" s="187"/>
      <c r="H92" s="187"/>
      <c r="I92" s="187"/>
      <c r="J92" s="187"/>
      <c r="K92" s="185"/>
      <c r="L92" s="185"/>
    </row>
  </sheetData>
  <sheetProtection algorithmName="SHA-512" hashValue="MbKWYjx1FtdZj9nRwZgaTKM9SgNWn1ma5Ec+f4wWIxNEaj8FB1J5BUFTS8dza3JrHuWcxp9pTmDji3MXUM70KA==" saltValue="YtACXeojAgPuFitGh68nwA==" spinCount="100000" sheet="1" formatCells="0" formatColumns="0" formatRows="0" insertColumns="0" insertRows="0"/>
  <mergeCells count="31">
    <mergeCell ref="A21:J21"/>
    <mergeCell ref="A8:B8"/>
    <mergeCell ref="A20:B20"/>
    <mergeCell ref="A10:J10"/>
    <mergeCell ref="A1:J1"/>
    <mergeCell ref="A2:J2"/>
    <mergeCell ref="A9:J9"/>
    <mergeCell ref="A3:J3"/>
    <mergeCell ref="A56:B56"/>
    <mergeCell ref="A64:B64"/>
    <mergeCell ref="A54:B54"/>
    <mergeCell ref="A55:B55"/>
    <mergeCell ref="A29:B29"/>
    <mergeCell ref="A39:B39"/>
    <mergeCell ref="A46:B46"/>
    <mergeCell ref="A49:B49"/>
    <mergeCell ref="A50:B50"/>
    <mergeCell ref="A51:B51"/>
    <mergeCell ref="A52:B52"/>
    <mergeCell ref="A53:B53"/>
    <mergeCell ref="A58:J58"/>
    <mergeCell ref="A30:J30"/>
    <mergeCell ref="A40:J40"/>
    <mergeCell ref="A47:J47"/>
    <mergeCell ref="A70:J70"/>
    <mergeCell ref="A57:J57"/>
    <mergeCell ref="A69:B69"/>
    <mergeCell ref="A66:B66"/>
    <mergeCell ref="A67:B67"/>
    <mergeCell ref="A68:B68"/>
    <mergeCell ref="A65:J65"/>
  </mergeCells>
  <phoneticPr fontId="10" type="noConversion"/>
  <dataValidations count="1">
    <dataValidation type="list" allowBlank="1" showInputMessage="1" showErrorMessage="1" sqref="L67" xr:uid="{B4D4EC30-F69B-4B86-996D-CAB3743DAD07}">
      <formula1>"Modified Total Direct Costs (MTDC), Total Direct Costs (TDC)"</formula1>
    </dataValidation>
  </dataValidations>
  <printOptions horizontalCentered="1" verticalCentered="1"/>
  <pageMargins left="0.25" right="0.25" top="0.75" bottom="0.75" header="0.3" footer="0.3"/>
  <pageSetup scale="92"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4E70C2-8454-4636-AD62-4BEC6D750484}">
          <x14:formula1>
            <xm:f>'IDC RATES'!$B$1:$B$16</xm:f>
          </x14:formula1>
          <xm:sqref>L68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672D6-94EB-4F1A-BB40-F8692A87AC53}">
  <sheetPr>
    <tabColor rgb="FFF1E2CF"/>
  </sheetPr>
  <dimension ref="A1:H24"/>
  <sheetViews>
    <sheetView workbookViewId="0">
      <selection activeCell="E19" sqref="E19"/>
    </sheetView>
  </sheetViews>
  <sheetFormatPr defaultColWidth="9.140625" defaultRowHeight="15"/>
  <cols>
    <col min="1" max="1" width="30" style="92" bestFit="1" customWidth="1"/>
    <col min="2" max="2" width="33.140625" style="92" bestFit="1" customWidth="1"/>
    <col min="3" max="3" width="15.5703125" style="92" customWidth="1"/>
    <col min="4" max="4" width="14" style="92" bestFit="1" customWidth="1"/>
    <col min="5" max="16384" width="9.140625" style="92"/>
  </cols>
  <sheetData>
    <row r="1" spans="1:8" ht="20.25">
      <c r="A1" s="295" t="s">
        <v>232</v>
      </c>
      <c r="B1" s="296"/>
      <c r="C1" s="296"/>
      <c r="D1" s="296"/>
      <c r="E1" s="296"/>
      <c r="F1" s="299"/>
      <c r="G1" s="299"/>
      <c r="H1" s="299"/>
    </row>
    <row r="2" spans="1:8">
      <c r="A2" s="297" t="s">
        <v>229</v>
      </c>
      <c r="B2" s="297"/>
      <c r="C2" s="297"/>
      <c r="D2" s="297"/>
      <c r="E2" s="297"/>
      <c r="F2" s="299"/>
      <c r="G2" s="299"/>
      <c r="H2" s="299"/>
    </row>
    <row r="3" spans="1:8" ht="18" customHeight="1">
      <c r="A3" s="266"/>
      <c r="B3" s="266"/>
      <c r="C3" s="266"/>
      <c r="D3" s="266"/>
      <c r="E3" s="266"/>
    </row>
    <row r="4" spans="1:8" ht="15.75">
      <c r="A4" s="93" t="s">
        <v>233</v>
      </c>
      <c r="B4" s="300" t="str">
        <f>IF('Cover Page'!D8="", "", 'Cover Page'!D8)</f>
        <v/>
      </c>
      <c r="C4" s="300"/>
      <c r="D4" s="300"/>
      <c r="E4" s="300"/>
    </row>
    <row r="5" spans="1:8" ht="15.75">
      <c r="A5" s="94" t="str">
        <f>'Cover Page'!B10</f>
        <v>Principal Investigator:</v>
      </c>
      <c r="B5" s="300" t="str">
        <f>IF('Cover Page'!D10="", "", 'Cover Page'!D10)</f>
        <v/>
      </c>
      <c r="C5" s="300"/>
      <c r="D5" s="300"/>
      <c r="E5" s="300"/>
    </row>
    <row r="6" spans="1:8" ht="15.75">
      <c r="A6" s="95" t="str">
        <f>'Cover Page'!B12</f>
        <v>Co-PI / Co-Investigator(s):</v>
      </c>
      <c r="B6" s="300" t="str">
        <f>IF('Cover Page'!D12="", "", 'Cover Page'!D12)</f>
        <v/>
      </c>
      <c r="C6" s="300"/>
      <c r="D6" s="300"/>
      <c r="E6" s="300"/>
    </row>
    <row r="7" spans="1:8" ht="15.75">
      <c r="A7" s="93" t="str">
        <f>'Cover Page'!B16</f>
        <v>Project Period:</v>
      </c>
      <c r="B7" s="99" t="str">
        <f>IF('Cover Page'!D16="", "", 'Cover Page'!D16)</f>
        <v/>
      </c>
      <c r="C7" s="96" t="s">
        <v>228</v>
      </c>
      <c r="D7" s="298" t="str">
        <f>IF('Cover Page'!D17="", "", 'Cover Page'!D17)</f>
        <v/>
      </c>
      <c r="E7" s="298"/>
    </row>
    <row r="8" spans="1:8" ht="15.75">
      <c r="A8" s="94" t="str">
        <f>'Cover Page'!B21</f>
        <v>Sponsor:</v>
      </c>
      <c r="B8" s="300" t="str">
        <f>IF('Cover Page'!D21="", "", 'Cover Page'!D21)</f>
        <v/>
      </c>
      <c r="C8" s="300"/>
      <c r="D8" s="300"/>
      <c r="E8" s="300"/>
    </row>
    <row r="9" spans="1:8" ht="15.75">
      <c r="A9" s="95" t="str">
        <f>'Cover Page'!B23</f>
        <v>Prime Sponsor:</v>
      </c>
      <c r="B9" s="300" t="str">
        <f>IF('Cover Page'!D23="", "", 'Cover Page'!D23)</f>
        <v/>
      </c>
      <c r="C9" s="300"/>
      <c r="D9" s="300"/>
      <c r="E9" s="300"/>
    </row>
    <row r="10" spans="1:8" ht="15.75">
      <c r="A10" s="127"/>
      <c r="B10" s="107" t="s">
        <v>124</v>
      </c>
      <c r="C10" s="97">
        <f>BUDGET!J5</f>
        <v>0</v>
      </c>
      <c r="D10" s="113"/>
      <c r="E10" s="114"/>
    </row>
    <row r="11" spans="1:8" ht="15.75">
      <c r="A11" s="128"/>
      <c r="B11" s="108" t="s">
        <v>125</v>
      </c>
      <c r="C11" s="97">
        <f>BUDGET!J6</f>
        <v>0</v>
      </c>
      <c r="D11" s="112"/>
      <c r="E11" s="115"/>
    </row>
    <row r="12" spans="1:8" ht="15.75">
      <c r="A12" s="128"/>
      <c r="B12" s="108" t="s">
        <v>11</v>
      </c>
      <c r="C12" s="97">
        <f>BUDGET!J7</f>
        <v>0</v>
      </c>
      <c r="D12" s="112"/>
      <c r="E12" s="115"/>
    </row>
    <row r="13" spans="1:8" ht="15.75">
      <c r="A13" s="128"/>
      <c r="B13" s="109" t="s">
        <v>129</v>
      </c>
      <c r="C13" s="111"/>
      <c r="D13" s="98">
        <f>SUM(C10:C12)</f>
        <v>0</v>
      </c>
      <c r="E13" s="115"/>
    </row>
    <row r="14" spans="1:8" ht="15.75">
      <c r="A14" s="128"/>
      <c r="B14" s="108"/>
      <c r="C14" s="112"/>
      <c r="D14" s="112"/>
      <c r="E14" s="115"/>
    </row>
    <row r="15" spans="1:8" ht="15.75">
      <c r="A15" s="128"/>
      <c r="B15" s="108" t="s">
        <v>130</v>
      </c>
      <c r="C15" s="97">
        <f>BUDGET!J20</f>
        <v>0</v>
      </c>
      <c r="D15" s="112"/>
      <c r="E15" s="115"/>
    </row>
    <row r="16" spans="1:8" ht="15.75">
      <c r="A16" s="128"/>
      <c r="B16" s="108" t="s">
        <v>131</v>
      </c>
      <c r="C16" s="97">
        <f>BUDGET!J29</f>
        <v>0</v>
      </c>
      <c r="D16" s="112"/>
      <c r="E16" s="115"/>
    </row>
    <row r="17" spans="1:5" ht="15.75">
      <c r="A17" s="128"/>
      <c r="B17" s="108" t="s">
        <v>132</v>
      </c>
      <c r="C17" s="97">
        <f>BUDGET!J39</f>
        <v>0</v>
      </c>
      <c r="D17" s="112"/>
      <c r="E17" s="115"/>
    </row>
    <row r="18" spans="1:5" ht="15.75">
      <c r="A18" s="128"/>
      <c r="B18" s="108" t="s">
        <v>133</v>
      </c>
      <c r="C18" s="97">
        <f>BUDGET!J46</f>
        <v>0</v>
      </c>
      <c r="D18" s="112"/>
      <c r="E18" s="115"/>
    </row>
    <row r="19" spans="1:5" ht="15.75">
      <c r="A19" s="128"/>
      <c r="B19" s="108" t="s">
        <v>134</v>
      </c>
      <c r="C19" s="97">
        <f>BUDGET!J56</f>
        <v>0</v>
      </c>
      <c r="D19" s="112"/>
      <c r="E19" s="115"/>
    </row>
    <row r="20" spans="1:5" ht="15.75">
      <c r="A20" s="128"/>
      <c r="B20" s="108" t="s">
        <v>135</v>
      </c>
      <c r="C20" s="97">
        <f>BUDGET!J64</f>
        <v>0</v>
      </c>
      <c r="D20" s="112"/>
      <c r="E20" s="115"/>
    </row>
    <row r="21" spans="1:5" ht="15.75">
      <c r="A21" s="128"/>
      <c r="B21" s="109" t="s">
        <v>136</v>
      </c>
      <c r="C21" s="110"/>
      <c r="D21" s="98">
        <f>SUM(C15:C20)</f>
        <v>0</v>
      </c>
      <c r="E21" s="115"/>
    </row>
    <row r="22" spans="1:5" ht="15.75">
      <c r="A22" s="128"/>
      <c r="B22" s="108" t="s">
        <v>153</v>
      </c>
      <c r="C22" s="97">
        <f>BUDGET!J66</f>
        <v>0</v>
      </c>
      <c r="D22" s="112"/>
      <c r="E22" s="115"/>
    </row>
    <row r="23" spans="1:5" ht="15.75">
      <c r="A23" s="128"/>
      <c r="B23" s="108" t="str">
        <f>BUDGET!A68</f>
        <v>INDIRECT COSTS (IDC)</v>
      </c>
      <c r="C23" s="97">
        <f>BUDGET!J68</f>
        <v>0</v>
      </c>
      <c r="D23" s="112"/>
      <c r="E23" s="115"/>
    </row>
    <row r="24" spans="1:5" ht="15.75">
      <c r="A24" s="129"/>
      <c r="B24" s="301" t="s">
        <v>37</v>
      </c>
      <c r="C24" s="302"/>
      <c r="D24" s="117">
        <f>SUM(C22:C23)</f>
        <v>0</v>
      </c>
      <c r="E24" s="116"/>
    </row>
  </sheetData>
  <sheetProtection algorithmName="SHA-512" hashValue="jJLxBRrogFdRn/62BfM5Q/a5ATkfI09tIgb2QYnFda0LmsHI1mIxxa61Fy8T7xq1qZzfRoGTFe7TpdjIECNU8g==" saltValue="GuJMx5k34Ljt3O41sm6Vhg==" spinCount="100000" sheet="1" formatCells="0" formatColumns="0" formatRows="0" insertRows="0"/>
  <mergeCells count="11">
    <mergeCell ref="B24:C24"/>
    <mergeCell ref="B8:E8"/>
    <mergeCell ref="B9:E9"/>
    <mergeCell ref="B5:E5"/>
    <mergeCell ref="B6:E6"/>
    <mergeCell ref="A1:E1"/>
    <mergeCell ref="A2:E2"/>
    <mergeCell ref="A3:E3"/>
    <mergeCell ref="D7:E7"/>
    <mergeCell ref="F1:H2"/>
    <mergeCell ref="B4:E4"/>
  </mergeCells>
  <printOptions horizontalCentered="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BAF6-BA30-4016-AFC0-83409C99ADF6}">
  <dimension ref="A1:H25"/>
  <sheetViews>
    <sheetView workbookViewId="0">
      <selection activeCell="A9" sqref="A9:XFD12"/>
    </sheetView>
  </sheetViews>
  <sheetFormatPr defaultRowHeight="15"/>
  <cols>
    <col min="1" max="1" width="50.140625" bestFit="1" customWidth="1"/>
    <col min="2" max="2" width="9.5703125" style="13" customWidth="1"/>
  </cols>
  <sheetData>
    <row r="1" spans="1:8" ht="15" customHeight="1">
      <c r="A1" s="11" t="s">
        <v>162</v>
      </c>
      <c r="B1" s="12">
        <v>0</v>
      </c>
      <c r="D1" s="56"/>
      <c r="E1" s="56"/>
      <c r="F1" s="56"/>
      <c r="G1" s="56"/>
      <c r="H1" s="56"/>
    </row>
    <row r="2" spans="1:8" ht="15" customHeight="1">
      <c r="A2" s="11" t="s">
        <v>141</v>
      </c>
      <c r="B2" s="14">
        <v>5.2630000000000003E-2</v>
      </c>
      <c r="D2" s="56"/>
      <c r="E2" s="56"/>
      <c r="F2" s="56"/>
      <c r="G2" s="56"/>
      <c r="H2" s="56"/>
    </row>
    <row r="3" spans="1:8" ht="15" customHeight="1">
      <c r="A3" s="11" t="s">
        <v>142</v>
      </c>
      <c r="B3" s="12">
        <v>0.08</v>
      </c>
      <c r="D3" s="56"/>
      <c r="E3" s="56"/>
      <c r="F3" s="56"/>
      <c r="G3" s="56"/>
      <c r="H3" s="56"/>
    </row>
    <row r="4" spans="1:8" ht="15" customHeight="1">
      <c r="A4" s="11" t="s">
        <v>151</v>
      </c>
      <c r="B4" s="12">
        <v>0.1</v>
      </c>
      <c r="D4" s="56"/>
      <c r="E4" s="56"/>
      <c r="F4" s="56"/>
      <c r="G4" s="56"/>
      <c r="H4" s="56"/>
    </row>
    <row r="5" spans="1:8" ht="15" customHeight="1">
      <c r="A5" s="11" t="s">
        <v>149</v>
      </c>
      <c r="B5" s="12">
        <v>0.15</v>
      </c>
      <c r="D5" s="56"/>
      <c r="E5" s="56"/>
      <c r="F5" s="56"/>
      <c r="G5" s="56"/>
      <c r="H5" s="56"/>
    </row>
    <row r="6" spans="1:8" ht="15" customHeight="1">
      <c r="A6" s="11" t="s">
        <v>242</v>
      </c>
      <c r="B6" s="14">
        <v>0.11111</v>
      </c>
      <c r="D6" s="56"/>
      <c r="E6" s="56"/>
      <c r="F6" s="56"/>
      <c r="G6" s="56"/>
      <c r="H6" s="56"/>
    </row>
    <row r="7" spans="1:8" ht="15" customHeight="1">
      <c r="A7" s="11" t="s">
        <v>150</v>
      </c>
      <c r="B7" s="14">
        <v>0.17646999999999999</v>
      </c>
      <c r="D7" s="56"/>
      <c r="E7" s="56"/>
      <c r="F7" s="56"/>
      <c r="G7" s="56"/>
      <c r="H7" s="56"/>
    </row>
    <row r="8" spans="1:8" ht="15" customHeight="1">
      <c r="A8" s="11" t="s">
        <v>241</v>
      </c>
      <c r="B8" s="14">
        <v>0.42857000000000001</v>
      </c>
      <c r="D8" s="56"/>
      <c r="E8" s="56"/>
      <c r="F8" s="56"/>
      <c r="G8" s="56"/>
      <c r="H8" s="56"/>
    </row>
    <row r="9" spans="1:8" ht="15" hidden="1" customHeight="1">
      <c r="A9" s="11" t="s">
        <v>140</v>
      </c>
      <c r="B9" s="12">
        <v>0.26</v>
      </c>
      <c r="D9" s="56"/>
      <c r="E9" s="56"/>
      <c r="F9" s="56"/>
      <c r="G9" s="56"/>
      <c r="H9" s="56"/>
    </row>
    <row r="10" spans="1:8" hidden="1">
      <c r="A10" s="11" t="s">
        <v>139</v>
      </c>
      <c r="B10" s="12">
        <v>0.43</v>
      </c>
    </row>
    <row r="11" spans="1:8" hidden="1">
      <c r="A11" s="11" t="s">
        <v>138</v>
      </c>
      <c r="B11" s="12">
        <v>0.48</v>
      </c>
    </row>
    <row r="12" spans="1:8" hidden="1">
      <c r="A12" s="11" t="s">
        <v>137</v>
      </c>
      <c r="B12" s="12">
        <v>0.49</v>
      </c>
    </row>
    <row r="13" spans="1:8">
      <c r="A13" s="61" t="s">
        <v>176</v>
      </c>
      <c r="B13" s="62">
        <v>0.5</v>
      </c>
    </row>
    <row r="14" spans="1:8">
      <c r="A14" s="63" t="s">
        <v>178</v>
      </c>
      <c r="B14" s="64">
        <v>0.5</v>
      </c>
    </row>
    <row r="15" spans="1:8">
      <c r="A15" s="63" t="s">
        <v>179</v>
      </c>
      <c r="B15" s="64">
        <v>0.45</v>
      </c>
    </row>
    <row r="16" spans="1:8">
      <c r="A16" s="65" t="s">
        <v>177</v>
      </c>
      <c r="B16" s="66">
        <v>0.26</v>
      </c>
    </row>
    <row r="25" spans="2:2">
      <c r="B25" s="163"/>
    </row>
  </sheetData>
  <sortState xmlns:xlrd2="http://schemas.microsoft.com/office/spreadsheetml/2017/richdata2" ref="A1:B12">
    <sortCondition ref="B1:B12"/>
    <sortCondition ref="A1:A12"/>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DA7F-AADE-4AAE-9C7B-B752C5EA5F71}">
  <sheetPr>
    <tabColor theme="4" tint="0.79998168889431442"/>
  </sheetPr>
  <dimension ref="A1:U42"/>
  <sheetViews>
    <sheetView workbookViewId="0">
      <selection activeCell="A11" sqref="A11"/>
    </sheetView>
  </sheetViews>
  <sheetFormatPr defaultRowHeight="12"/>
  <cols>
    <col min="1" max="9" width="9.140625" style="1"/>
    <col min="10" max="11" width="10.7109375" style="1" customWidth="1"/>
    <col min="12" max="12" width="4.7109375" style="1" customWidth="1"/>
    <col min="13" max="14" width="10.7109375" style="1" customWidth="1"/>
    <col min="15" max="15" width="4.7109375" style="1" customWidth="1"/>
    <col min="16" max="19" width="10.7109375" style="1" customWidth="1"/>
    <col min="20" max="20" width="4.7109375" style="1" customWidth="1"/>
    <col min="21" max="22" width="10.7109375" style="1" customWidth="1"/>
    <col min="23" max="265" width="9.140625" style="1"/>
    <col min="266" max="267" width="10.7109375" style="1" customWidth="1"/>
    <col min="268" max="268" width="4.7109375" style="1" customWidth="1"/>
    <col min="269" max="270" width="10.7109375" style="1" customWidth="1"/>
    <col min="271" max="271" width="4.7109375" style="1" customWidth="1"/>
    <col min="272" max="275" width="10.7109375" style="1" customWidth="1"/>
    <col min="276" max="276" width="4.7109375" style="1" customWidth="1"/>
    <col min="277" max="278" width="10.7109375" style="1" customWidth="1"/>
    <col min="279" max="521" width="9.140625" style="1"/>
    <col min="522" max="523" width="10.7109375" style="1" customWidth="1"/>
    <col min="524" max="524" width="4.7109375" style="1" customWidth="1"/>
    <col min="525" max="526" width="10.7109375" style="1" customWidth="1"/>
    <col min="527" max="527" width="4.7109375" style="1" customWidth="1"/>
    <col min="528" max="531" width="10.7109375" style="1" customWidth="1"/>
    <col min="532" max="532" width="4.7109375" style="1" customWidth="1"/>
    <col min="533" max="534" width="10.7109375" style="1" customWidth="1"/>
    <col min="535" max="777" width="9.140625" style="1"/>
    <col min="778" max="779" width="10.7109375" style="1" customWidth="1"/>
    <col min="780" max="780" width="4.7109375" style="1" customWidth="1"/>
    <col min="781" max="782" width="10.7109375" style="1" customWidth="1"/>
    <col min="783" max="783" width="4.7109375" style="1" customWidth="1"/>
    <col min="784" max="787" width="10.7109375" style="1" customWidth="1"/>
    <col min="788" max="788" width="4.7109375" style="1" customWidth="1"/>
    <col min="789" max="790" width="10.7109375" style="1" customWidth="1"/>
    <col min="791" max="1033" width="9.140625" style="1"/>
    <col min="1034" max="1035" width="10.7109375" style="1" customWidth="1"/>
    <col min="1036" max="1036" width="4.7109375" style="1" customWidth="1"/>
    <col min="1037" max="1038" width="10.7109375" style="1" customWidth="1"/>
    <col min="1039" max="1039" width="4.7109375" style="1" customWidth="1"/>
    <col min="1040" max="1043" width="10.7109375" style="1" customWidth="1"/>
    <col min="1044" max="1044" width="4.7109375" style="1" customWidth="1"/>
    <col min="1045" max="1046" width="10.7109375" style="1" customWidth="1"/>
    <col min="1047" max="1289" width="9.140625" style="1"/>
    <col min="1290" max="1291" width="10.7109375" style="1" customWidth="1"/>
    <col min="1292" max="1292" width="4.7109375" style="1" customWidth="1"/>
    <col min="1293" max="1294" width="10.7109375" style="1" customWidth="1"/>
    <col min="1295" max="1295" width="4.7109375" style="1" customWidth="1"/>
    <col min="1296" max="1299" width="10.7109375" style="1" customWidth="1"/>
    <col min="1300" max="1300" width="4.7109375" style="1" customWidth="1"/>
    <col min="1301" max="1302" width="10.7109375" style="1" customWidth="1"/>
    <col min="1303" max="1545" width="9.140625" style="1"/>
    <col min="1546" max="1547" width="10.7109375" style="1" customWidth="1"/>
    <col min="1548" max="1548" width="4.7109375" style="1" customWidth="1"/>
    <col min="1549" max="1550" width="10.7109375" style="1" customWidth="1"/>
    <col min="1551" max="1551" width="4.7109375" style="1" customWidth="1"/>
    <col min="1552" max="1555" width="10.7109375" style="1" customWidth="1"/>
    <col min="1556" max="1556" width="4.7109375" style="1" customWidth="1"/>
    <col min="1557" max="1558" width="10.7109375" style="1" customWidth="1"/>
    <col min="1559" max="1801" width="9.140625" style="1"/>
    <col min="1802" max="1803" width="10.7109375" style="1" customWidth="1"/>
    <col min="1804" max="1804" width="4.7109375" style="1" customWidth="1"/>
    <col min="1805" max="1806" width="10.7109375" style="1" customWidth="1"/>
    <col min="1807" max="1807" width="4.7109375" style="1" customWidth="1"/>
    <col min="1808" max="1811" width="10.7109375" style="1" customWidth="1"/>
    <col min="1812" max="1812" width="4.7109375" style="1" customWidth="1"/>
    <col min="1813" max="1814" width="10.7109375" style="1" customWidth="1"/>
    <col min="1815" max="2057" width="9.140625" style="1"/>
    <col min="2058" max="2059" width="10.7109375" style="1" customWidth="1"/>
    <col min="2060" max="2060" width="4.7109375" style="1" customWidth="1"/>
    <col min="2061" max="2062" width="10.7109375" style="1" customWidth="1"/>
    <col min="2063" max="2063" width="4.7109375" style="1" customWidth="1"/>
    <col min="2064" max="2067" width="10.7109375" style="1" customWidth="1"/>
    <col min="2068" max="2068" width="4.7109375" style="1" customWidth="1"/>
    <col min="2069" max="2070" width="10.7109375" style="1" customWidth="1"/>
    <col min="2071" max="2313" width="9.140625" style="1"/>
    <col min="2314" max="2315" width="10.7109375" style="1" customWidth="1"/>
    <col min="2316" max="2316" width="4.7109375" style="1" customWidth="1"/>
    <col min="2317" max="2318" width="10.7109375" style="1" customWidth="1"/>
    <col min="2319" max="2319" width="4.7109375" style="1" customWidth="1"/>
    <col min="2320" max="2323" width="10.7109375" style="1" customWidth="1"/>
    <col min="2324" max="2324" width="4.7109375" style="1" customWidth="1"/>
    <col min="2325" max="2326" width="10.7109375" style="1" customWidth="1"/>
    <col min="2327" max="2569" width="9.140625" style="1"/>
    <col min="2570" max="2571" width="10.7109375" style="1" customWidth="1"/>
    <col min="2572" max="2572" width="4.7109375" style="1" customWidth="1"/>
    <col min="2573" max="2574" width="10.7109375" style="1" customWidth="1"/>
    <col min="2575" max="2575" width="4.7109375" style="1" customWidth="1"/>
    <col min="2576" max="2579" width="10.7109375" style="1" customWidth="1"/>
    <col min="2580" max="2580" width="4.7109375" style="1" customWidth="1"/>
    <col min="2581" max="2582" width="10.7109375" style="1" customWidth="1"/>
    <col min="2583" max="2825" width="9.140625" style="1"/>
    <col min="2826" max="2827" width="10.7109375" style="1" customWidth="1"/>
    <col min="2828" max="2828" width="4.7109375" style="1" customWidth="1"/>
    <col min="2829" max="2830" width="10.7109375" style="1" customWidth="1"/>
    <col min="2831" max="2831" width="4.7109375" style="1" customWidth="1"/>
    <col min="2832" max="2835" width="10.7109375" style="1" customWidth="1"/>
    <col min="2836" max="2836" width="4.7109375" style="1" customWidth="1"/>
    <col min="2837" max="2838" width="10.7109375" style="1" customWidth="1"/>
    <col min="2839" max="3081" width="9.140625" style="1"/>
    <col min="3082" max="3083" width="10.7109375" style="1" customWidth="1"/>
    <col min="3084" max="3084" width="4.7109375" style="1" customWidth="1"/>
    <col min="3085" max="3086" width="10.7109375" style="1" customWidth="1"/>
    <col min="3087" max="3087" width="4.7109375" style="1" customWidth="1"/>
    <col min="3088" max="3091" width="10.7109375" style="1" customWidth="1"/>
    <col min="3092" max="3092" width="4.7109375" style="1" customWidth="1"/>
    <col min="3093" max="3094" width="10.7109375" style="1" customWidth="1"/>
    <col min="3095" max="3337" width="9.140625" style="1"/>
    <col min="3338" max="3339" width="10.7109375" style="1" customWidth="1"/>
    <col min="3340" max="3340" width="4.7109375" style="1" customWidth="1"/>
    <col min="3341" max="3342" width="10.7109375" style="1" customWidth="1"/>
    <col min="3343" max="3343" width="4.7109375" style="1" customWidth="1"/>
    <col min="3344" max="3347" width="10.7109375" style="1" customWidth="1"/>
    <col min="3348" max="3348" width="4.7109375" style="1" customWidth="1"/>
    <col min="3349" max="3350" width="10.7109375" style="1" customWidth="1"/>
    <col min="3351" max="3593" width="9.140625" style="1"/>
    <col min="3594" max="3595" width="10.7109375" style="1" customWidth="1"/>
    <col min="3596" max="3596" width="4.7109375" style="1" customWidth="1"/>
    <col min="3597" max="3598" width="10.7109375" style="1" customWidth="1"/>
    <col min="3599" max="3599" width="4.7109375" style="1" customWidth="1"/>
    <col min="3600" max="3603" width="10.7109375" style="1" customWidth="1"/>
    <col min="3604" max="3604" width="4.7109375" style="1" customWidth="1"/>
    <col min="3605" max="3606" width="10.7109375" style="1" customWidth="1"/>
    <col min="3607" max="3849" width="9.140625" style="1"/>
    <col min="3850" max="3851" width="10.7109375" style="1" customWidth="1"/>
    <col min="3852" max="3852" width="4.7109375" style="1" customWidth="1"/>
    <col min="3853" max="3854" width="10.7109375" style="1" customWidth="1"/>
    <col min="3855" max="3855" width="4.7109375" style="1" customWidth="1"/>
    <col min="3856" max="3859" width="10.7109375" style="1" customWidth="1"/>
    <col min="3860" max="3860" width="4.7109375" style="1" customWidth="1"/>
    <col min="3861" max="3862" width="10.7109375" style="1" customWidth="1"/>
    <col min="3863" max="4105" width="9.140625" style="1"/>
    <col min="4106" max="4107" width="10.7109375" style="1" customWidth="1"/>
    <col min="4108" max="4108" width="4.7109375" style="1" customWidth="1"/>
    <col min="4109" max="4110" width="10.7109375" style="1" customWidth="1"/>
    <col min="4111" max="4111" width="4.7109375" style="1" customWidth="1"/>
    <col min="4112" max="4115" width="10.7109375" style="1" customWidth="1"/>
    <col min="4116" max="4116" width="4.7109375" style="1" customWidth="1"/>
    <col min="4117" max="4118" width="10.7109375" style="1" customWidth="1"/>
    <col min="4119" max="4361" width="9.140625" style="1"/>
    <col min="4362" max="4363" width="10.7109375" style="1" customWidth="1"/>
    <col min="4364" max="4364" width="4.7109375" style="1" customWidth="1"/>
    <col min="4365" max="4366" width="10.7109375" style="1" customWidth="1"/>
    <col min="4367" max="4367" width="4.7109375" style="1" customWidth="1"/>
    <col min="4368" max="4371" width="10.7109375" style="1" customWidth="1"/>
    <col min="4372" max="4372" width="4.7109375" style="1" customWidth="1"/>
    <col min="4373" max="4374" width="10.7109375" style="1" customWidth="1"/>
    <col min="4375" max="4617" width="9.140625" style="1"/>
    <col min="4618" max="4619" width="10.7109375" style="1" customWidth="1"/>
    <col min="4620" max="4620" width="4.7109375" style="1" customWidth="1"/>
    <col min="4621" max="4622" width="10.7109375" style="1" customWidth="1"/>
    <col min="4623" max="4623" width="4.7109375" style="1" customWidth="1"/>
    <col min="4624" max="4627" width="10.7109375" style="1" customWidth="1"/>
    <col min="4628" max="4628" width="4.7109375" style="1" customWidth="1"/>
    <col min="4629" max="4630" width="10.7109375" style="1" customWidth="1"/>
    <col min="4631" max="4873" width="9.140625" style="1"/>
    <col min="4874" max="4875" width="10.7109375" style="1" customWidth="1"/>
    <col min="4876" max="4876" width="4.7109375" style="1" customWidth="1"/>
    <col min="4877" max="4878" width="10.7109375" style="1" customWidth="1"/>
    <col min="4879" max="4879" width="4.7109375" style="1" customWidth="1"/>
    <col min="4880" max="4883" width="10.7109375" style="1" customWidth="1"/>
    <col min="4884" max="4884" width="4.7109375" style="1" customWidth="1"/>
    <col min="4885" max="4886" width="10.7109375" style="1" customWidth="1"/>
    <col min="4887" max="5129" width="9.140625" style="1"/>
    <col min="5130" max="5131" width="10.7109375" style="1" customWidth="1"/>
    <col min="5132" max="5132" width="4.7109375" style="1" customWidth="1"/>
    <col min="5133" max="5134" width="10.7109375" style="1" customWidth="1"/>
    <col min="5135" max="5135" width="4.7109375" style="1" customWidth="1"/>
    <col min="5136" max="5139" width="10.7109375" style="1" customWidth="1"/>
    <col min="5140" max="5140" width="4.7109375" style="1" customWidth="1"/>
    <col min="5141" max="5142" width="10.7109375" style="1" customWidth="1"/>
    <col min="5143" max="5385" width="9.140625" style="1"/>
    <col min="5386" max="5387" width="10.7109375" style="1" customWidth="1"/>
    <col min="5388" max="5388" width="4.7109375" style="1" customWidth="1"/>
    <col min="5389" max="5390" width="10.7109375" style="1" customWidth="1"/>
    <col min="5391" max="5391" width="4.7109375" style="1" customWidth="1"/>
    <col min="5392" max="5395" width="10.7109375" style="1" customWidth="1"/>
    <col min="5396" max="5396" width="4.7109375" style="1" customWidth="1"/>
    <col min="5397" max="5398" width="10.7109375" style="1" customWidth="1"/>
    <col min="5399" max="5641" width="9.140625" style="1"/>
    <col min="5642" max="5643" width="10.7109375" style="1" customWidth="1"/>
    <col min="5644" max="5644" width="4.7109375" style="1" customWidth="1"/>
    <col min="5645" max="5646" width="10.7109375" style="1" customWidth="1"/>
    <col min="5647" max="5647" width="4.7109375" style="1" customWidth="1"/>
    <col min="5648" max="5651" width="10.7109375" style="1" customWidth="1"/>
    <col min="5652" max="5652" width="4.7109375" style="1" customWidth="1"/>
    <col min="5653" max="5654" width="10.7109375" style="1" customWidth="1"/>
    <col min="5655" max="5897" width="9.140625" style="1"/>
    <col min="5898" max="5899" width="10.7109375" style="1" customWidth="1"/>
    <col min="5900" max="5900" width="4.7109375" style="1" customWidth="1"/>
    <col min="5901" max="5902" width="10.7109375" style="1" customWidth="1"/>
    <col min="5903" max="5903" width="4.7109375" style="1" customWidth="1"/>
    <col min="5904" max="5907" width="10.7109375" style="1" customWidth="1"/>
    <col min="5908" max="5908" width="4.7109375" style="1" customWidth="1"/>
    <col min="5909" max="5910" width="10.7109375" style="1" customWidth="1"/>
    <col min="5911" max="6153" width="9.140625" style="1"/>
    <col min="6154" max="6155" width="10.7109375" style="1" customWidth="1"/>
    <col min="6156" max="6156" width="4.7109375" style="1" customWidth="1"/>
    <col min="6157" max="6158" width="10.7109375" style="1" customWidth="1"/>
    <col min="6159" max="6159" width="4.7109375" style="1" customWidth="1"/>
    <col min="6160" max="6163" width="10.7109375" style="1" customWidth="1"/>
    <col min="6164" max="6164" width="4.7109375" style="1" customWidth="1"/>
    <col min="6165" max="6166" width="10.7109375" style="1" customWidth="1"/>
    <col min="6167" max="6409" width="9.140625" style="1"/>
    <col min="6410" max="6411" width="10.7109375" style="1" customWidth="1"/>
    <col min="6412" max="6412" width="4.7109375" style="1" customWidth="1"/>
    <col min="6413" max="6414" width="10.7109375" style="1" customWidth="1"/>
    <col min="6415" max="6415" width="4.7109375" style="1" customWidth="1"/>
    <col min="6416" max="6419" width="10.7109375" style="1" customWidth="1"/>
    <col min="6420" max="6420" width="4.7109375" style="1" customWidth="1"/>
    <col min="6421" max="6422" width="10.7109375" style="1" customWidth="1"/>
    <col min="6423" max="6665" width="9.140625" style="1"/>
    <col min="6666" max="6667" width="10.7109375" style="1" customWidth="1"/>
    <col min="6668" max="6668" width="4.7109375" style="1" customWidth="1"/>
    <col min="6669" max="6670" width="10.7109375" style="1" customWidth="1"/>
    <col min="6671" max="6671" width="4.7109375" style="1" customWidth="1"/>
    <col min="6672" max="6675" width="10.7109375" style="1" customWidth="1"/>
    <col min="6676" max="6676" width="4.7109375" style="1" customWidth="1"/>
    <col min="6677" max="6678" width="10.7109375" style="1" customWidth="1"/>
    <col min="6679" max="6921" width="9.140625" style="1"/>
    <col min="6922" max="6923" width="10.7109375" style="1" customWidth="1"/>
    <col min="6924" max="6924" width="4.7109375" style="1" customWidth="1"/>
    <col min="6925" max="6926" width="10.7109375" style="1" customWidth="1"/>
    <col min="6927" max="6927" width="4.7109375" style="1" customWidth="1"/>
    <col min="6928" max="6931" width="10.7109375" style="1" customWidth="1"/>
    <col min="6932" max="6932" width="4.7109375" style="1" customWidth="1"/>
    <col min="6933" max="6934" width="10.7109375" style="1" customWidth="1"/>
    <col min="6935" max="7177" width="9.140625" style="1"/>
    <col min="7178" max="7179" width="10.7109375" style="1" customWidth="1"/>
    <col min="7180" max="7180" width="4.7109375" style="1" customWidth="1"/>
    <col min="7181" max="7182" width="10.7109375" style="1" customWidth="1"/>
    <col min="7183" max="7183" width="4.7109375" style="1" customWidth="1"/>
    <col min="7184" max="7187" width="10.7109375" style="1" customWidth="1"/>
    <col min="7188" max="7188" width="4.7109375" style="1" customWidth="1"/>
    <col min="7189" max="7190" width="10.7109375" style="1" customWidth="1"/>
    <col min="7191" max="7433" width="9.140625" style="1"/>
    <col min="7434" max="7435" width="10.7109375" style="1" customWidth="1"/>
    <col min="7436" max="7436" width="4.7109375" style="1" customWidth="1"/>
    <col min="7437" max="7438" width="10.7109375" style="1" customWidth="1"/>
    <col min="7439" max="7439" width="4.7109375" style="1" customWidth="1"/>
    <col min="7440" max="7443" width="10.7109375" style="1" customWidth="1"/>
    <col min="7444" max="7444" width="4.7109375" style="1" customWidth="1"/>
    <col min="7445" max="7446" width="10.7109375" style="1" customWidth="1"/>
    <col min="7447" max="7689" width="9.140625" style="1"/>
    <col min="7690" max="7691" width="10.7109375" style="1" customWidth="1"/>
    <col min="7692" max="7692" width="4.7109375" style="1" customWidth="1"/>
    <col min="7693" max="7694" width="10.7109375" style="1" customWidth="1"/>
    <col min="7695" max="7695" width="4.7109375" style="1" customWidth="1"/>
    <col min="7696" max="7699" width="10.7109375" style="1" customWidth="1"/>
    <col min="7700" max="7700" width="4.7109375" style="1" customWidth="1"/>
    <col min="7701" max="7702" width="10.7109375" style="1" customWidth="1"/>
    <col min="7703" max="7945" width="9.140625" style="1"/>
    <col min="7946" max="7947" width="10.7109375" style="1" customWidth="1"/>
    <col min="7948" max="7948" width="4.7109375" style="1" customWidth="1"/>
    <col min="7949" max="7950" width="10.7109375" style="1" customWidth="1"/>
    <col min="7951" max="7951" width="4.7109375" style="1" customWidth="1"/>
    <col min="7952" max="7955" width="10.7109375" style="1" customWidth="1"/>
    <col min="7956" max="7956" width="4.7109375" style="1" customWidth="1"/>
    <col min="7957" max="7958" width="10.7109375" style="1" customWidth="1"/>
    <col min="7959" max="8201" width="9.140625" style="1"/>
    <col min="8202" max="8203" width="10.7109375" style="1" customWidth="1"/>
    <col min="8204" max="8204" width="4.7109375" style="1" customWidth="1"/>
    <col min="8205" max="8206" width="10.7109375" style="1" customWidth="1"/>
    <col min="8207" max="8207" width="4.7109375" style="1" customWidth="1"/>
    <col min="8208" max="8211" width="10.7109375" style="1" customWidth="1"/>
    <col min="8212" max="8212" width="4.7109375" style="1" customWidth="1"/>
    <col min="8213" max="8214" width="10.7109375" style="1" customWidth="1"/>
    <col min="8215" max="8457" width="9.140625" style="1"/>
    <col min="8458" max="8459" width="10.7109375" style="1" customWidth="1"/>
    <col min="8460" max="8460" width="4.7109375" style="1" customWidth="1"/>
    <col min="8461" max="8462" width="10.7109375" style="1" customWidth="1"/>
    <col min="8463" max="8463" width="4.7109375" style="1" customWidth="1"/>
    <col min="8464" max="8467" width="10.7109375" style="1" customWidth="1"/>
    <col min="8468" max="8468" width="4.7109375" style="1" customWidth="1"/>
    <col min="8469" max="8470" width="10.7109375" style="1" customWidth="1"/>
    <col min="8471" max="8713" width="9.140625" style="1"/>
    <col min="8714" max="8715" width="10.7109375" style="1" customWidth="1"/>
    <col min="8716" max="8716" width="4.7109375" style="1" customWidth="1"/>
    <col min="8717" max="8718" width="10.7109375" style="1" customWidth="1"/>
    <col min="8719" max="8719" width="4.7109375" style="1" customWidth="1"/>
    <col min="8720" max="8723" width="10.7109375" style="1" customWidth="1"/>
    <col min="8724" max="8724" width="4.7109375" style="1" customWidth="1"/>
    <col min="8725" max="8726" width="10.7109375" style="1" customWidth="1"/>
    <col min="8727" max="8969" width="9.140625" style="1"/>
    <col min="8970" max="8971" width="10.7109375" style="1" customWidth="1"/>
    <col min="8972" max="8972" width="4.7109375" style="1" customWidth="1"/>
    <col min="8973" max="8974" width="10.7109375" style="1" customWidth="1"/>
    <col min="8975" max="8975" width="4.7109375" style="1" customWidth="1"/>
    <col min="8976" max="8979" width="10.7109375" style="1" customWidth="1"/>
    <col min="8980" max="8980" width="4.7109375" style="1" customWidth="1"/>
    <col min="8981" max="8982" width="10.7109375" style="1" customWidth="1"/>
    <col min="8983" max="9225" width="9.140625" style="1"/>
    <col min="9226" max="9227" width="10.7109375" style="1" customWidth="1"/>
    <col min="9228" max="9228" width="4.7109375" style="1" customWidth="1"/>
    <col min="9229" max="9230" width="10.7109375" style="1" customWidth="1"/>
    <col min="9231" max="9231" width="4.7109375" style="1" customWidth="1"/>
    <col min="9232" max="9235" width="10.7109375" style="1" customWidth="1"/>
    <col min="9236" max="9236" width="4.7109375" style="1" customWidth="1"/>
    <col min="9237" max="9238" width="10.7109375" style="1" customWidth="1"/>
    <col min="9239" max="9481" width="9.140625" style="1"/>
    <col min="9482" max="9483" width="10.7109375" style="1" customWidth="1"/>
    <col min="9484" max="9484" width="4.7109375" style="1" customWidth="1"/>
    <col min="9485" max="9486" width="10.7109375" style="1" customWidth="1"/>
    <col min="9487" max="9487" width="4.7109375" style="1" customWidth="1"/>
    <col min="9488" max="9491" width="10.7109375" style="1" customWidth="1"/>
    <col min="9492" max="9492" width="4.7109375" style="1" customWidth="1"/>
    <col min="9493" max="9494" width="10.7109375" style="1" customWidth="1"/>
    <col min="9495" max="9737" width="9.140625" style="1"/>
    <col min="9738" max="9739" width="10.7109375" style="1" customWidth="1"/>
    <col min="9740" max="9740" width="4.7109375" style="1" customWidth="1"/>
    <col min="9741" max="9742" width="10.7109375" style="1" customWidth="1"/>
    <col min="9743" max="9743" width="4.7109375" style="1" customWidth="1"/>
    <col min="9744" max="9747" width="10.7109375" style="1" customWidth="1"/>
    <col min="9748" max="9748" width="4.7109375" style="1" customWidth="1"/>
    <col min="9749" max="9750" width="10.7109375" style="1" customWidth="1"/>
    <col min="9751" max="9993" width="9.140625" style="1"/>
    <col min="9994" max="9995" width="10.7109375" style="1" customWidth="1"/>
    <col min="9996" max="9996" width="4.7109375" style="1" customWidth="1"/>
    <col min="9997" max="9998" width="10.7109375" style="1" customWidth="1"/>
    <col min="9999" max="9999" width="4.7109375" style="1" customWidth="1"/>
    <col min="10000" max="10003" width="10.7109375" style="1" customWidth="1"/>
    <col min="10004" max="10004" width="4.7109375" style="1" customWidth="1"/>
    <col min="10005" max="10006" width="10.7109375" style="1" customWidth="1"/>
    <col min="10007" max="10249" width="9.140625" style="1"/>
    <col min="10250" max="10251" width="10.7109375" style="1" customWidth="1"/>
    <col min="10252" max="10252" width="4.7109375" style="1" customWidth="1"/>
    <col min="10253" max="10254" width="10.7109375" style="1" customWidth="1"/>
    <col min="10255" max="10255" width="4.7109375" style="1" customWidth="1"/>
    <col min="10256" max="10259" width="10.7109375" style="1" customWidth="1"/>
    <col min="10260" max="10260" width="4.7109375" style="1" customWidth="1"/>
    <col min="10261" max="10262" width="10.7109375" style="1" customWidth="1"/>
    <col min="10263" max="10505" width="9.140625" style="1"/>
    <col min="10506" max="10507" width="10.7109375" style="1" customWidth="1"/>
    <col min="10508" max="10508" width="4.7109375" style="1" customWidth="1"/>
    <col min="10509" max="10510" width="10.7109375" style="1" customWidth="1"/>
    <col min="10511" max="10511" width="4.7109375" style="1" customWidth="1"/>
    <col min="10512" max="10515" width="10.7109375" style="1" customWidth="1"/>
    <col min="10516" max="10516" width="4.7109375" style="1" customWidth="1"/>
    <col min="10517" max="10518" width="10.7109375" style="1" customWidth="1"/>
    <col min="10519" max="10761" width="9.140625" style="1"/>
    <col min="10762" max="10763" width="10.7109375" style="1" customWidth="1"/>
    <col min="10764" max="10764" width="4.7109375" style="1" customWidth="1"/>
    <col min="10765" max="10766" width="10.7109375" style="1" customWidth="1"/>
    <col min="10767" max="10767" width="4.7109375" style="1" customWidth="1"/>
    <col min="10768" max="10771" width="10.7109375" style="1" customWidth="1"/>
    <col min="10772" max="10772" width="4.7109375" style="1" customWidth="1"/>
    <col min="10773" max="10774" width="10.7109375" style="1" customWidth="1"/>
    <col min="10775" max="11017" width="9.140625" style="1"/>
    <col min="11018" max="11019" width="10.7109375" style="1" customWidth="1"/>
    <col min="11020" max="11020" width="4.7109375" style="1" customWidth="1"/>
    <col min="11021" max="11022" width="10.7109375" style="1" customWidth="1"/>
    <col min="11023" max="11023" width="4.7109375" style="1" customWidth="1"/>
    <col min="11024" max="11027" width="10.7109375" style="1" customWidth="1"/>
    <col min="11028" max="11028" width="4.7109375" style="1" customWidth="1"/>
    <col min="11029" max="11030" width="10.7109375" style="1" customWidth="1"/>
    <col min="11031" max="11273" width="9.140625" style="1"/>
    <col min="11274" max="11275" width="10.7109375" style="1" customWidth="1"/>
    <col min="11276" max="11276" width="4.7109375" style="1" customWidth="1"/>
    <col min="11277" max="11278" width="10.7109375" style="1" customWidth="1"/>
    <col min="11279" max="11279" width="4.7109375" style="1" customWidth="1"/>
    <col min="11280" max="11283" width="10.7109375" style="1" customWidth="1"/>
    <col min="11284" max="11284" width="4.7109375" style="1" customWidth="1"/>
    <col min="11285" max="11286" width="10.7109375" style="1" customWidth="1"/>
    <col min="11287" max="11529" width="9.140625" style="1"/>
    <col min="11530" max="11531" width="10.7109375" style="1" customWidth="1"/>
    <col min="11532" max="11532" width="4.7109375" style="1" customWidth="1"/>
    <col min="11533" max="11534" width="10.7109375" style="1" customWidth="1"/>
    <col min="11535" max="11535" width="4.7109375" style="1" customWidth="1"/>
    <col min="11536" max="11539" width="10.7109375" style="1" customWidth="1"/>
    <col min="11540" max="11540" width="4.7109375" style="1" customWidth="1"/>
    <col min="11541" max="11542" width="10.7109375" style="1" customWidth="1"/>
    <col min="11543" max="11785" width="9.140625" style="1"/>
    <col min="11786" max="11787" width="10.7109375" style="1" customWidth="1"/>
    <col min="11788" max="11788" width="4.7109375" style="1" customWidth="1"/>
    <col min="11789" max="11790" width="10.7109375" style="1" customWidth="1"/>
    <col min="11791" max="11791" width="4.7109375" style="1" customWidth="1"/>
    <col min="11792" max="11795" width="10.7109375" style="1" customWidth="1"/>
    <col min="11796" max="11796" width="4.7109375" style="1" customWidth="1"/>
    <col min="11797" max="11798" width="10.7109375" style="1" customWidth="1"/>
    <col min="11799" max="12041" width="9.140625" style="1"/>
    <col min="12042" max="12043" width="10.7109375" style="1" customWidth="1"/>
    <col min="12044" max="12044" width="4.7109375" style="1" customWidth="1"/>
    <col min="12045" max="12046" width="10.7109375" style="1" customWidth="1"/>
    <col min="12047" max="12047" width="4.7109375" style="1" customWidth="1"/>
    <col min="12048" max="12051" width="10.7109375" style="1" customWidth="1"/>
    <col min="12052" max="12052" width="4.7109375" style="1" customWidth="1"/>
    <col min="12053" max="12054" width="10.7109375" style="1" customWidth="1"/>
    <col min="12055" max="12297" width="9.140625" style="1"/>
    <col min="12298" max="12299" width="10.7109375" style="1" customWidth="1"/>
    <col min="12300" max="12300" width="4.7109375" style="1" customWidth="1"/>
    <col min="12301" max="12302" width="10.7109375" style="1" customWidth="1"/>
    <col min="12303" max="12303" width="4.7109375" style="1" customWidth="1"/>
    <col min="12304" max="12307" width="10.7109375" style="1" customWidth="1"/>
    <col min="12308" max="12308" width="4.7109375" style="1" customWidth="1"/>
    <col min="12309" max="12310" width="10.7109375" style="1" customWidth="1"/>
    <col min="12311" max="12553" width="9.140625" style="1"/>
    <col min="12554" max="12555" width="10.7109375" style="1" customWidth="1"/>
    <col min="12556" max="12556" width="4.7109375" style="1" customWidth="1"/>
    <col min="12557" max="12558" width="10.7109375" style="1" customWidth="1"/>
    <col min="12559" max="12559" width="4.7109375" style="1" customWidth="1"/>
    <col min="12560" max="12563" width="10.7109375" style="1" customWidth="1"/>
    <col min="12564" max="12564" width="4.7109375" style="1" customWidth="1"/>
    <col min="12565" max="12566" width="10.7109375" style="1" customWidth="1"/>
    <col min="12567" max="12809" width="9.140625" style="1"/>
    <col min="12810" max="12811" width="10.7109375" style="1" customWidth="1"/>
    <col min="12812" max="12812" width="4.7109375" style="1" customWidth="1"/>
    <col min="12813" max="12814" width="10.7109375" style="1" customWidth="1"/>
    <col min="12815" max="12815" width="4.7109375" style="1" customWidth="1"/>
    <col min="12816" max="12819" width="10.7109375" style="1" customWidth="1"/>
    <col min="12820" max="12820" width="4.7109375" style="1" customWidth="1"/>
    <col min="12821" max="12822" width="10.7109375" style="1" customWidth="1"/>
    <col min="12823" max="13065" width="9.140625" style="1"/>
    <col min="13066" max="13067" width="10.7109375" style="1" customWidth="1"/>
    <col min="13068" max="13068" width="4.7109375" style="1" customWidth="1"/>
    <col min="13069" max="13070" width="10.7109375" style="1" customWidth="1"/>
    <col min="13071" max="13071" width="4.7109375" style="1" customWidth="1"/>
    <col min="13072" max="13075" width="10.7109375" style="1" customWidth="1"/>
    <col min="13076" max="13076" width="4.7109375" style="1" customWidth="1"/>
    <col min="13077" max="13078" width="10.7109375" style="1" customWidth="1"/>
    <col min="13079" max="13321" width="9.140625" style="1"/>
    <col min="13322" max="13323" width="10.7109375" style="1" customWidth="1"/>
    <col min="13324" max="13324" width="4.7109375" style="1" customWidth="1"/>
    <col min="13325" max="13326" width="10.7109375" style="1" customWidth="1"/>
    <col min="13327" max="13327" width="4.7109375" style="1" customWidth="1"/>
    <col min="13328" max="13331" width="10.7109375" style="1" customWidth="1"/>
    <col min="13332" max="13332" width="4.7109375" style="1" customWidth="1"/>
    <col min="13333" max="13334" width="10.7109375" style="1" customWidth="1"/>
    <col min="13335" max="13577" width="9.140625" style="1"/>
    <col min="13578" max="13579" width="10.7109375" style="1" customWidth="1"/>
    <col min="13580" max="13580" width="4.7109375" style="1" customWidth="1"/>
    <col min="13581" max="13582" width="10.7109375" style="1" customWidth="1"/>
    <col min="13583" max="13583" width="4.7109375" style="1" customWidth="1"/>
    <col min="13584" max="13587" width="10.7109375" style="1" customWidth="1"/>
    <col min="13588" max="13588" width="4.7109375" style="1" customWidth="1"/>
    <col min="13589" max="13590" width="10.7109375" style="1" customWidth="1"/>
    <col min="13591" max="13833" width="9.140625" style="1"/>
    <col min="13834" max="13835" width="10.7109375" style="1" customWidth="1"/>
    <col min="13836" max="13836" width="4.7109375" style="1" customWidth="1"/>
    <col min="13837" max="13838" width="10.7109375" style="1" customWidth="1"/>
    <col min="13839" max="13839" width="4.7109375" style="1" customWidth="1"/>
    <col min="13840" max="13843" width="10.7109375" style="1" customWidth="1"/>
    <col min="13844" max="13844" width="4.7109375" style="1" customWidth="1"/>
    <col min="13845" max="13846" width="10.7109375" style="1" customWidth="1"/>
    <col min="13847" max="14089" width="9.140625" style="1"/>
    <col min="14090" max="14091" width="10.7109375" style="1" customWidth="1"/>
    <col min="14092" max="14092" width="4.7109375" style="1" customWidth="1"/>
    <col min="14093" max="14094" width="10.7109375" style="1" customWidth="1"/>
    <col min="14095" max="14095" width="4.7109375" style="1" customWidth="1"/>
    <col min="14096" max="14099" width="10.7109375" style="1" customWidth="1"/>
    <col min="14100" max="14100" width="4.7109375" style="1" customWidth="1"/>
    <col min="14101" max="14102" width="10.7109375" style="1" customWidth="1"/>
    <col min="14103" max="14345" width="9.140625" style="1"/>
    <col min="14346" max="14347" width="10.7109375" style="1" customWidth="1"/>
    <col min="14348" max="14348" width="4.7109375" style="1" customWidth="1"/>
    <col min="14349" max="14350" width="10.7109375" style="1" customWidth="1"/>
    <col min="14351" max="14351" width="4.7109375" style="1" customWidth="1"/>
    <col min="14352" max="14355" width="10.7109375" style="1" customWidth="1"/>
    <col min="14356" max="14356" width="4.7109375" style="1" customWidth="1"/>
    <col min="14357" max="14358" width="10.7109375" style="1" customWidth="1"/>
    <col min="14359" max="14601" width="9.140625" style="1"/>
    <col min="14602" max="14603" width="10.7109375" style="1" customWidth="1"/>
    <col min="14604" max="14604" width="4.7109375" style="1" customWidth="1"/>
    <col min="14605" max="14606" width="10.7109375" style="1" customWidth="1"/>
    <col min="14607" max="14607" width="4.7109375" style="1" customWidth="1"/>
    <col min="14608" max="14611" width="10.7109375" style="1" customWidth="1"/>
    <col min="14612" max="14612" width="4.7109375" style="1" customWidth="1"/>
    <col min="14613" max="14614" width="10.7109375" style="1" customWidth="1"/>
    <col min="14615" max="14857" width="9.140625" style="1"/>
    <col min="14858" max="14859" width="10.7109375" style="1" customWidth="1"/>
    <col min="14860" max="14860" width="4.7109375" style="1" customWidth="1"/>
    <col min="14861" max="14862" width="10.7109375" style="1" customWidth="1"/>
    <col min="14863" max="14863" width="4.7109375" style="1" customWidth="1"/>
    <col min="14864" max="14867" width="10.7109375" style="1" customWidth="1"/>
    <col min="14868" max="14868" width="4.7109375" style="1" customWidth="1"/>
    <col min="14869" max="14870" width="10.7109375" style="1" customWidth="1"/>
    <col min="14871" max="15113" width="9.140625" style="1"/>
    <col min="15114" max="15115" width="10.7109375" style="1" customWidth="1"/>
    <col min="15116" max="15116" width="4.7109375" style="1" customWidth="1"/>
    <col min="15117" max="15118" width="10.7109375" style="1" customWidth="1"/>
    <col min="15119" max="15119" width="4.7109375" style="1" customWidth="1"/>
    <col min="15120" max="15123" width="10.7109375" style="1" customWidth="1"/>
    <col min="15124" max="15124" width="4.7109375" style="1" customWidth="1"/>
    <col min="15125" max="15126" width="10.7109375" style="1" customWidth="1"/>
    <col min="15127" max="15369" width="9.140625" style="1"/>
    <col min="15370" max="15371" width="10.7109375" style="1" customWidth="1"/>
    <col min="15372" max="15372" width="4.7109375" style="1" customWidth="1"/>
    <col min="15373" max="15374" width="10.7109375" style="1" customWidth="1"/>
    <col min="15375" max="15375" width="4.7109375" style="1" customWidth="1"/>
    <col min="15376" max="15379" width="10.7109375" style="1" customWidth="1"/>
    <col min="15380" max="15380" width="4.7109375" style="1" customWidth="1"/>
    <col min="15381" max="15382" width="10.7109375" style="1" customWidth="1"/>
    <col min="15383" max="15625" width="9.140625" style="1"/>
    <col min="15626" max="15627" width="10.7109375" style="1" customWidth="1"/>
    <col min="15628" max="15628" width="4.7109375" style="1" customWidth="1"/>
    <col min="15629" max="15630" width="10.7109375" style="1" customWidth="1"/>
    <col min="15631" max="15631" width="4.7109375" style="1" customWidth="1"/>
    <col min="15632" max="15635" width="10.7109375" style="1" customWidth="1"/>
    <col min="15636" max="15636" width="4.7109375" style="1" customWidth="1"/>
    <col min="15637" max="15638" width="10.7109375" style="1" customWidth="1"/>
    <col min="15639" max="15881" width="9.140625" style="1"/>
    <col min="15882" max="15883" width="10.7109375" style="1" customWidth="1"/>
    <col min="15884" max="15884" width="4.7109375" style="1" customWidth="1"/>
    <col min="15885" max="15886" width="10.7109375" style="1" customWidth="1"/>
    <col min="15887" max="15887" width="4.7109375" style="1" customWidth="1"/>
    <col min="15888" max="15891" width="10.7109375" style="1" customWidth="1"/>
    <col min="15892" max="15892" width="4.7109375" style="1" customWidth="1"/>
    <col min="15893" max="15894" width="10.7109375" style="1" customWidth="1"/>
    <col min="15895" max="16137" width="9.140625" style="1"/>
    <col min="16138" max="16139" width="10.7109375" style="1" customWidth="1"/>
    <col min="16140" max="16140" width="4.7109375" style="1" customWidth="1"/>
    <col min="16141" max="16142" width="10.7109375" style="1" customWidth="1"/>
    <col min="16143" max="16143" width="4.7109375" style="1" customWidth="1"/>
    <col min="16144" max="16147" width="10.7109375" style="1" customWidth="1"/>
    <col min="16148" max="16148" width="4.7109375" style="1" customWidth="1"/>
    <col min="16149" max="16150" width="10.7109375" style="1" customWidth="1"/>
    <col min="16151" max="16384" width="9.140625" style="1"/>
  </cols>
  <sheetData>
    <row r="1" spans="1:21">
      <c r="I1" s="2" t="s">
        <v>50</v>
      </c>
      <c r="N1" s="15"/>
      <c r="O1" s="15"/>
      <c r="P1" s="15"/>
      <c r="R1" s="2"/>
      <c r="S1" s="2"/>
      <c r="T1" s="3"/>
    </row>
    <row r="2" spans="1:21">
      <c r="I2" s="2" t="s">
        <v>51</v>
      </c>
      <c r="N2" s="15"/>
      <c r="O2" s="15"/>
      <c r="P2" s="15"/>
      <c r="R2" s="2"/>
      <c r="S2" s="2"/>
      <c r="T2" s="3"/>
    </row>
    <row r="6" spans="1:21">
      <c r="A6" s="304" t="s">
        <v>55</v>
      </c>
      <c r="B6" s="304"/>
      <c r="C6" s="16"/>
      <c r="D6" s="304" t="s">
        <v>56</v>
      </c>
      <c r="E6" s="304"/>
      <c r="F6" s="16"/>
      <c r="G6" s="304" t="s">
        <v>57</v>
      </c>
      <c r="H6" s="305"/>
      <c r="I6" s="17"/>
      <c r="J6" s="304" t="s">
        <v>58</v>
      </c>
      <c r="K6" s="304"/>
      <c r="L6" s="18"/>
      <c r="M6" s="304" t="s">
        <v>59</v>
      </c>
      <c r="N6" s="304"/>
      <c r="O6" s="18"/>
      <c r="P6" s="304" t="s">
        <v>60</v>
      </c>
      <c r="Q6" s="304"/>
    </row>
    <row r="7" spans="1:21">
      <c r="A7" s="303" t="s">
        <v>61</v>
      </c>
      <c r="B7" s="303"/>
      <c r="C7" s="16"/>
      <c r="D7" s="303" t="s">
        <v>62</v>
      </c>
      <c r="E7" s="303"/>
      <c r="F7" s="16"/>
      <c r="G7" s="303" t="s">
        <v>62</v>
      </c>
      <c r="H7" s="306"/>
      <c r="I7" s="17"/>
      <c r="J7" s="303" t="s">
        <v>63</v>
      </c>
      <c r="K7" s="306"/>
      <c r="L7" s="19"/>
      <c r="M7" s="303" t="s">
        <v>62</v>
      </c>
      <c r="N7" s="303"/>
      <c r="O7" s="19"/>
      <c r="P7" s="303" t="s">
        <v>64</v>
      </c>
      <c r="Q7" s="303"/>
    </row>
    <row r="8" spans="1:21">
      <c r="A8" s="19"/>
      <c r="B8" s="19"/>
      <c r="C8" s="19"/>
      <c r="D8" s="19"/>
      <c r="E8" s="19"/>
      <c r="F8" s="19"/>
      <c r="G8" s="19"/>
      <c r="H8" s="17"/>
      <c r="I8" s="17"/>
      <c r="J8" s="19"/>
      <c r="K8" s="19"/>
      <c r="L8" s="19"/>
      <c r="M8" s="19"/>
      <c r="N8" s="19"/>
      <c r="O8" s="19"/>
      <c r="P8" s="19"/>
      <c r="Q8" s="19"/>
    </row>
    <row r="9" spans="1:21">
      <c r="A9" s="20" t="s">
        <v>65</v>
      </c>
      <c r="B9" s="20" t="s">
        <v>66</v>
      </c>
      <c r="C9" s="20"/>
      <c r="D9" s="16" t="s">
        <v>67</v>
      </c>
      <c r="E9" s="20" t="s">
        <v>68</v>
      </c>
      <c r="F9" s="18"/>
      <c r="G9" s="20" t="s">
        <v>69</v>
      </c>
      <c r="H9" s="20" t="s">
        <v>68</v>
      </c>
      <c r="I9" s="17"/>
      <c r="J9" s="20" t="s">
        <v>70</v>
      </c>
      <c r="K9" s="20" t="s">
        <v>71</v>
      </c>
      <c r="L9" s="18"/>
      <c r="M9" s="20" t="s">
        <v>70</v>
      </c>
      <c r="N9" s="20" t="s">
        <v>71</v>
      </c>
      <c r="O9" s="18"/>
      <c r="P9" s="20" t="s">
        <v>70</v>
      </c>
      <c r="Q9" s="20" t="s">
        <v>71</v>
      </c>
    </row>
    <row r="10" spans="1:21">
      <c r="C10" s="21"/>
      <c r="D10" s="21"/>
      <c r="E10" s="21"/>
      <c r="F10" s="21"/>
      <c r="H10" s="21"/>
      <c r="I10" s="21"/>
      <c r="J10" s="21"/>
    </row>
    <row r="11" spans="1:21">
      <c r="A11" s="22"/>
      <c r="B11" s="23">
        <f>A11*0.03</f>
        <v>0</v>
      </c>
      <c r="C11" s="24"/>
      <c r="D11" s="25">
        <f>A11</f>
        <v>0</v>
      </c>
      <c r="E11" s="24">
        <f>D11*0.06</f>
        <v>0</v>
      </c>
      <c r="F11" s="24"/>
      <c r="G11" s="22">
        <f>A11</f>
        <v>0</v>
      </c>
      <c r="H11" s="26">
        <f>G11*0.08</f>
        <v>0</v>
      </c>
      <c r="J11" s="27">
        <f>A11</f>
        <v>0</v>
      </c>
      <c r="K11" s="23">
        <f>A11*0.09</f>
        <v>0</v>
      </c>
      <c r="L11" s="22"/>
      <c r="M11" s="22">
        <f>A11</f>
        <v>0</v>
      </c>
      <c r="N11" s="28">
        <f>M11*0.1</f>
        <v>0</v>
      </c>
      <c r="O11" s="29"/>
      <c r="P11" s="22">
        <f>A11</f>
        <v>0</v>
      </c>
      <c r="Q11" s="23">
        <f>P11*0.12</f>
        <v>0</v>
      </c>
    </row>
    <row r="12" spans="1:21" ht="12.75" thickBot="1">
      <c r="A12" s="30"/>
      <c r="B12" s="31"/>
      <c r="C12" s="31"/>
      <c r="D12" s="31"/>
      <c r="E12" s="31"/>
      <c r="F12" s="32"/>
      <c r="G12" s="30"/>
      <c r="H12" s="33"/>
      <c r="I12" s="33"/>
      <c r="J12" s="30"/>
      <c r="K12" s="31"/>
      <c r="L12" s="30"/>
      <c r="M12" s="30"/>
      <c r="N12" s="30"/>
      <c r="O12" s="30"/>
      <c r="P12" s="30"/>
      <c r="Q12" s="31"/>
    </row>
    <row r="13" spans="1:21">
      <c r="K13" s="4"/>
      <c r="Q13" s="4"/>
      <c r="U13" s="4"/>
    </row>
    <row r="14" spans="1:21">
      <c r="A14" s="40" t="s">
        <v>52</v>
      </c>
      <c r="B14" s="41"/>
      <c r="C14" s="41"/>
      <c r="D14" s="41"/>
      <c r="E14" s="41"/>
      <c r="F14" s="41"/>
      <c r="G14" s="41"/>
      <c r="H14" s="41"/>
      <c r="I14" s="41"/>
      <c r="J14" s="40"/>
      <c r="K14" s="40"/>
      <c r="L14" s="5"/>
      <c r="M14" s="5"/>
      <c r="N14" s="6"/>
      <c r="O14" s="6"/>
      <c r="P14" s="5"/>
      <c r="Q14" s="5"/>
      <c r="R14" s="6"/>
      <c r="S14" s="5"/>
    </row>
    <row r="15" spans="1:21">
      <c r="A15" s="40"/>
      <c r="B15" s="41"/>
      <c r="C15" s="41"/>
      <c r="D15" s="41"/>
      <c r="E15" s="41"/>
      <c r="F15" s="41"/>
      <c r="G15" s="41"/>
      <c r="H15" s="41"/>
      <c r="I15" s="41"/>
      <c r="J15" s="40"/>
      <c r="K15" s="40"/>
      <c r="L15" s="5"/>
      <c r="M15" s="5"/>
      <c r="N15" s="6"/>
      <c r="O15" s="6"/>
      <c r="P15" s="5"/>
      <c r="Q15" s="5"/>
      <c r="R15" s="6"/>
      <c r="S15" s="5"/>
    </row>
    <row r="16" spans="1:21">
      <c r="A16" s="40" t="s">
        <v>53</v>
      </c>
      <c r="B16" s="41"/>
      <c r="C16" s="41"/>
      <c r="D16" s="41"/>
      <c r="E16" s="41"/>
      <c r="F16" s="41"/>
      <c r="G16" s="41"/>
      <c r="H16" s="41"/>
      <c r="I16" s="41"/>
      <c r="J16" s="40"/>
      <c r="K16" s="40"/>
      <c r="L16" s="5"/>
      <c r="M16" s="5"/>
      <c r="N16" s="6"/>
      <c r="O16" s="6"/>
      <c r="P16" s="5"/>
      <c r="Q16" s="5"/>
      <c r="R16" s="6"/>
      <c r="S16" s="5"/>
    </row>
    <row r="17" spans="1:19">
      <c r="A17" s="40" t="s">
        <v>54</v>
      </c>
      <c r="B17" s="41"/>
      <c r="C17" s="41"/>
      <c r="D17" s="41"/>
      <c r="E17" s="41"/>
      <c r="F17" s="41"/>
      <c r="G17" s="41"/>
      <c r="H17" s="41"/>
      <c r="I17" s="41"/>
      <c r="J17" s="40"/>
      <c r="K17" s="40"/>
      <c r="L17" s="5"/>
      <c r="M17" s="5"/>
      <c r="N17" s="6"/>
      <c r="O17" s="6"/>
      <c r="P17" s="5"/>
      <c r="Q17" s="5"/>
      <c r="R17" s="6"/>
      <c r="S17" s="5"/>
    </row>
    <row r="18" spans="1:19">
      <c r="B18" s="4"/>
      <c r="C18" s="4"/>
      <c r="D18" s="4"/>
      <c r="E18" s="4"/>
      <c r="F18" s="4"/>
      <c r="G18" s="4"/>
      <c r="H18" s="4"/>
      <c r="I18" s="4"/>
      <c r="N18" s="4"/>
      <c r="O18" s="4"/>
      <c r="R18" s="4"/>
    </row>
    <row r="19" spans="1:19">
      <c r="B19" s="4"/>
      <c r="C19" s="4"/>
      <c r="D19" s="4"/>
      <c r="E19" s="4"/>
      <c r="F19" s="4"/>
      <c r="G19" s="4"/>
      <c r="H19" s="4"/>
      <c r="I19" s="4"/>
      <c r="N19" s="4"/>
      <c r="O19" s="4"/>
      <c r="R19" s="4"/>
    </row>
    <row r="20" spans="1:19">
      <c r="A20" s="34" t="s">
        <v>72</v>
      </c>
      <c r="N20" s="4"/>
      <c r="O20" s="4"/>
      <c r="R20" s="4"/>
    </row>
    <row r="21" spans="1:19">
      <c r="A21" s="34" t="s">
        <v>73</v>
      </c>
      <c r="N21" s="4"/>
      <c r="O21" s="4"/>
      <c r="R21" s="4"/>
    </row>
    <row r="22" spans="1:19">
      <c r="A22" s="34"/>
      <c r="N22" s="4"/>
      <c r="O22" s="4"/>
      <c r="R22" s="4"/>
    </row>
    <row r="23" spans="1:19">
      <c r="A23" s="34" t="s">
        <v>74</v>
      </c>
      <c r="C23" s="35" t="s">
        <v>75</v>
      </c>
      <c r="E23" s="34" t="s">
        <v>76</v>
      </c>
      <c r="G23" s="34" t="s">
        <v>77</v>
      </c>
      <c r="H23" s="35"/>
      <c r="N23" s="4"/>
    </row>
    <row r="24" spans="1:19">
      <c r="A24" s="34" t="s">
        <v>78</v>
      </c>
      <c r="C24" s="35" t="s">
        <v>79</v>
      </c>
      <c r="E24" s="34" t="s">
        <v>80</v>
      </c>
      <c r="G24" s="34" t="s">
        <v>81</v>
      </c>
      <c r="H24" s="35"/>
      <c r="N24" s="4"/>
    </row>
    <row r="25" spans="1:19">
      <c r="A25" s="34" t="s">
        <v>82</v>
      </c>
      <c r="C25" s="35" t="s">
        <v>83</v>
      </c>
      <c r="E25" s="34" t="s">
        <v>84</v>
      </c>
      <c r="G25" s="34" t="s">
        <v>85</v>
      </c>
      <c r="H25" s="35"/>
      <c r="N25" s="4"/>
    </row>
    <row r="26" spans="1:19">
      <c r="A26" s="34" t="s">
        <v>13</v>
      </c>
      <c r="N26" s="4"/>
      <c r="O26" s="4"/>
      <c r="R26" s="4"/>
    </row>
    <row r="27" spans="1:19">
      <c r="A27" s="34" t="s">
        <v>86</v>
      </c>
      <c r="N27" s="4"/>
      <c r="O27" s="4"/>
      <c r="R27" s="4"/>
    </row>
    <row r="28" spans="1:19">
      <c r="A28" s="34" t="s">
        <v>87</v>
      </c>
      <c r="N28" s="4"/>
      <c r="O28" s="4"/>
      <c r="R28" s="4"/>
    </row>
    <row r="29" spans="1:19">
      <c r="A29" s="36"/>
      <c r="N29" s="4"/>
      <c r="O29" s="4"/>
      <c r="R29" s="4"/>
    </row>
    <row r="30" spans="1:19">
      <c r="B30" s="36"/>
      <c r="C30" s="36"/>
      <c r="D30" s="36"/>
      <c r="E30" s="36"/>
      <c r="F30" s="36"/>
      <c r="G30" s="36"/>
      <c r="H30" s="36"/>
      <c r="I30" s="36"/>
      <c r="N30" s="4"/>
      <c r="O30" s="4"/>
      <c r="R30" s="4"/>
    </row>
    <row r="31" spans="1:19" ht="15">
      <c r="A31" s="36"/>
      <c r="D31" s="1" t="s">
        <v>88</v>
      </c>
      <c r="F31" t="s">
        <v>89</v>
      </c>
      <c r="G31"/>
      <c r="H31"/>
      <c r="I31" s="37"/>
      <c r="J31"/>
      <c r="K31"/>
      <c r="L31"/>
      <c r="M31"/>
      <c r="N31"/>
      <c r="O31" s="4"/>
    </row>
    <row r="32" spans="1:19" ht="15">
      <c r="A32" s="36"/>
      <c r="F32" t="s">
        <v>90</v>
      </c>
      <c r="G32"/>
      <c r="H32"/>
      <c r="I32"/>
      <c r="J32"/>
      <c r="K32"/>
      <c r="L32"/>
      <c r="M32"/>
      <c r="N32"/>
    </row>
    <row r="33" spans="1:14" ht="15">
      <c r="F33" t="s">
        <v>91</v>
      </c>
      <c r="G33"/>
      <c r="H33"/>
      <c r="I33"/>
      <c r="J33"/>
      <c r="K33"/>
      <c r="L33"/>
      <c r="M33"/>
      <c r="N33"/>
    </row>
    <row r="36" spans="1:14" ht="15">
      <c r="D36" s="1" t="s">
        <v>92</v>
      </c>
      <c r="F36" t="s">
        <v>93</v>
      </c>
      <c r="G36"/>
      <c r="H36"/>
      <c r="I36"/>
      <c r="J36"/>
      <c r="K36"/>
      <c r="L36"/>
      <c r="M36"/>
      <c r="N36"/>
    </row>
    <row r="37" spans="1:14" ht="15">
      <c r="F37" t="s">
        <v>94</v>
      </c>
      <c r="G37"/>
      <c r="H37"/>
      <c r="I37"/>
      <c r="J37"/>
      <c r="K37"/>
      <c r="L37"/>
      <c r="M37"/>
      <c r="N37"/>
    </row>
    <row r="38" spans="1:14" ht="15">
      <c r="F38" t="s">
        <v>95</v>
      </c>
      <c r="G38"/>
      <c r="H38"/>
      <c r="I38"/>
      <c r="J38"/>
      <c r="K38"/>
      <c r="L38"/>
      <c r="M38"/>
      <c r="N38"/>
    </row>
    <row r="41" spans="1:14" ht="15.75">
      <c r="A41" s="38" t="s">
        <v>96</v>
      </c>
    </row>
    <row r="42" spans="1:14" ht="15">
      <c r="A42" s="39" t="s">
        <v>97</v>
      </c>
    </row>
  </sheetData>
  <mergeCells count="12">
    <mergeCell ref="P7:Q7"/>
    <mergeCell ref="A6:B6"/>
    <mergeCell ref="D6:E6"/>
    <mergeCell ref="G6:H6"/>
    <mergeCell ref="J6:K6"/>
    <mergeCell ref="M6:N6"/>
    <mergeCell ref="P6:Q6"/>
    <mergeCell ref="A7:B7"/>
    <mergeCell ref="D7:E7"/>
    <mergeCell ref="G7:H7"/>
    <mergeCell ref="J7:K7"/>
    <mergeCell ref="M7:N7"/>
  </mergeCells>
  <hyperlinks>
    <hyperlink ref="A42" r:id="rId1" xr:uid="{D0E5B6D8-879D-44B5-B728-7820F422432F}"/>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932A-9CD7-4008-857D-A5E0248CE773}">
  <sheetPr codeName="Sheet5">
    <tabColor theme="2"/>
  </sheetPr>
  <dimension ref="A1:B5"/>
  <sheetViews>
    <sheetView workbookViewId="0">
      <selection activeCell="H8" sqref="H8"/>
    </sheetView>
  </sheetViews>
  <sheetFormatPr defaultRowHeight="15"/>
  <cols>
    <col min="1" max="1" width="33.28515625" customWidth="1"/>
    <col min="2" max="2" width="96.7109375" bestFit="1" customWidth="1"/>
  </cols>
  <sheetData>
    <row r="1" spans="1:2">
      <c r="A1" s="9" t="s">
        <v>98</v>
      </c>
      <c r="B1" s="9" t="s">
        <v>99</v>
      </c>
    </row>
    <row r="2" spans="1:2">
      <c r="A2" t="s">
        <v>100</v>
      </c>
      <c r="B2" s="8" t="s">
        <v>101</v>
      </c>
    </row>
    <row r="3" spans="1:2">
      <c r="A3" t="s">
        <v>102</v>
      </c>
      <c r="B3" s="8" t="s">
        <v>103</v>
      </c>
    </row>
    <row r="4" spans="1:2">
      <c r="A4" t="s">
        <v>104</v>
      </c>
      <c r="B4" s="8" t="s">
        <v>105</v>
      </c>
    </row>
    <row r="5" spans="1:2">
      <c r="A5" t="s">
        <v>106</v>
      </c>
      <c r="B5" s="8" t="s">
        <v>107</v>
      </c>
    </row>
  </sheetData>
  <hyperlinks>
    <hyperlink ref="B2" r:id="rId1" xr:uid="{4EB73674-4A72-481E-81F4-11D5AD7F9332}"/>
    <hyperlink ref="B4" r:id="rId2" xr:uid="{BFCC5DC2-C12E-4FBD-BF22-5355075ED3CD}"/>
    <hyperlink ref="B5" r:id="rId3" xr:uid="{10EC6230-D20F-4179-93B6-23FD4409274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96E6-25AD-4557-BB87-9FE9B97AE843}">
  <sheetPr codeName="Sheet6">
    <tabColor theme="0" tint="-0.249977111117893"/>
  </sheetPr>
  <dimension ref="A1:B12"/>
  <sheetViews>
    <sheetView workbookViewId="0">
      <selection activeCell="B8" sqref="B8"/>
    </sheetView>
  </sheetViews>
  <sheetFormatPr defaultRowHeight="15"/>
  <cols>
    <col min="2" max="2" width="47.140625" bestFit="1" customWidth="1"/>
  </cols>
  <sheetData>
    <row r="1" spans="1:2">
      <c r="A1" s="10" t="s">
        <v>108</v>
      </c>
      <c r="B1" s="10" t="s">
        <v>21</v>
      </c>
    </row>
    <row r="2" spans="1:2">
      <c r="A2" t="s">
        <v>109</v>
      </c>
      <c r="B2" t="s">
        <v>110</v>
      </c>
    </row>
    <row r="3" spans="1:2">
      <c r="A3" t="s">
        <v>10</v>
      </c>
      <c r="B3" t="s">
        <v>111</v>
      </c>
    </row>
    <row r="4" spans="1:2">
      <c r="A4" t="s">
        <v>36</v>
      </c>
      <c r="B4" t="s">
        <v>158</v>
      </c>
    </row>
    <row r="5" spans="1:2">
      <c r="A5" t="s">
        <v>28</v>
      </c>
      <c r="B5" t="s">
        <v>112</v>
      </c>
    </row>
    <row r="6" spans="1:2">
      <c r="A6" t="s">
        <v>26</v>
      </c>
      <c r="B6" t="s">
        <v>113</v>
      </c>
    </row>
    <row r="7" spans="1:2">
      <c r="A7" t="s">
        <v>114</v>
      </c>
      <c r="B7" t="s">
        <v>115</v>
      </c>
    </row>
    <row r="8" spans="1:2">
      <c r="A8" t="s">
        <v>116</v>
      </c>
      <c r="B8" t="s">
        <v>117</v>
      </c>
    </row>
    <row r="9" spans="1:2">
      <c r="A9" t="s">
        <v>118</v>
      </c>
      <c r="B9" t="s">
        <v>119</v>
      </c>
    </row>
    <row r="10" spans="1:2">
      <c r="A10" t="s">
        <v>120</v>
      </c>
      <c r="B10" t="s">
        <v>121</v>
      </c>
    </row>
    <row r="11" spans="1:2">
      <c r="A11" t="s">
        <v>122</v>
      </c>
      <c r="B11" t="s">
        <v>156</v>
      </c>
    </row>
    <row r="12" spans="1:2">
      <c r="A12" t="s">
        <v>123</v>
      </c>
      <c r="B12" t="s">
        <v>157</v>
      </c>
    </row>
  </sheetData>
  <sortState xmlns:xlrd2="http://schemas.microsoft.com/office/spreadsheetml/2017/richdata2" ref="A2:B12">
    <sortCondition ref="A2:A1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Cover Page</vt:lpstr>
      <vt:lpstr>SALARIES</vt:lpstr>
      <vt:lpstr>BUDGET</vt:lpstr>
      <vt:lpstr>CUMULATIVE</vt:lpstr>
      <vt:lpstr>IDC RATES</vt:lpstr>
      <vt:lpstr>PERSON MONS CALC</vt:lpstr>
      <vt:lpstr>RESOURCES</vt:lpstr>
      <vt:lpstr>PEOPLESOFT GLOSSARY</vt:lpstr>
      <vt:lpstr>IDCRATES</vt:lpstr>
      <vt:lpstr>SALARIES!Print_Area</vt:lpstr>
    </vt:vector>
  </TitlesOfParts>
  <Manager/>
  <Company>UTRGV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Lozano</dc:creator>
  <cp:keywords/>
  <dc:description/>
  <cp:lastModifiedBy>Jeffrey Garza</cp:lastModifiedBy>
  <cp:revision/>
  <cp:lastPrinted>2023-08-22T16:23:29Z</cp:lastPrinted>
  <dcterms:created xsi:type="dcterms:W3CDTF">2023-05-15T16:24:43Z</dcterms:created>
  <dcterms:modified xsi:type="dcterms:W3CDTF">2026-02-12T17:59:40Z</dcterms:modified>
  <cp:category/>
  <cp:contentStatus/>
</cp:coreProperties>
</file>