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utrgv-my.sharepoint.com/personal/constantine_tarawneh_utrgv_edu/Documents/Home Office/Research/USDOT-UTCRS/UTCRS Reporting/Research Reporting/2022 Competition/SAPR3/"/>
    </mc:Choice>
  </mc:AlternateContent>
  <xr:revisionPtr revIDLastSave="154" documentId="13_ncr:1_{5CDEA3C0-A0DE-4EB0-9395-7EB1F705A5F9}" xr6:coauthVersionLast="47" xr6:coauthVersionMax="47" xr10:uidLastSave="{C4812F97-630A-4C84-955A-FE6419DCB74C}"/>
  <bookViews>
    <workbookView xWindow="-108" yWindow="-108" windowWidth="23256" windowHeight="13176" xr2:uid="{00000000-000D-0000-FFFF-FFFF00000000}"/>
  </bookViews>
  <sheets>
    <sheet name="UTCRS Year 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3" l="1"/>
  <c r="G29" i="3"/>
  <c r="E31" i="3"/>
  <c r="E29" i="3"/>
  <c r="D31" i="3"/>
  <c r="D29" i="3"/>
  <c r="C31" i="3"/>
  <c r="C29" i="3"/>
  <c r="B23" i="3"/>
  <c r="B16" i="3"/>
  <c r="B19" i="3"/>
  <c r="B13" i="3"/>
  <c r="B10" i="3"/>
  <c r="B28" i="3" l="1"/>
  <c r="B29" i="3"/>
  <c r="B30" i="3"/>
  <c r="B31" i="3"/>
  <c r="B26" i="3"/>
  <c r="B25" i="3"/>
  <c r="B24" i="3"/>
  <c r="B22" i="3"/>
  <c r="B21" i="3"/>
  <c r="B20" i="3"/>
  <c r="B18" i="3"/>
  <c r="B17" i="3"/>
  <c r="B15" i="3"/>
  <c r="B14" i="3"/>
  <c r="B12" i="3"/>
  <c r="B11" i="3"/>
</calcChain>
</file>

<file path=xl/sharedStrings.xml><?xml version="1.0" encoding="utf-8"?>
<sst xmlns="http://schemas.openxmlformats.org/spreadsheetml/2006/main" count="48" uniqueCount="48">
  <si>
    <t>Undergraduate courses</t>
  </si>
  <si>
    <t>Graduate courses</t>
  </si>
  <si>
    <t>Doctoral level programs</t>
  </si>
  <si>
    <t>Number of applied research projects</t>
  </si>
  <si>
    <t>Number of advanced research projects</t>
  </si>
  <si>
    <t>University Transportation Centers Program Performance Indicators</t>
  </si>
  <si>
    <t xml:space="preserve">University: </t>
  </si>
  <si>
    <t xml:space="preserve">Reporting Period: </t>
  </si>
  <si>
    <t>Dollar value of applied research projects</t>
  </si>
  <si>
    <t>Dollar value of advanced research projects</t>
  </si>
  <si>
    <t xml:space="preserve">Grant #:  </t>
  </si>
  <si>
    <t xml:space="preserve">UTC Name:  </t>
  </si>
  <si>
    <t xml:space="preserve">Consortium </t>
  </si>
  <si>
    <t>Total</t>
  </si>
  <si>
    <t>1. Number of transportation-related courses offered during the reporting period that were taught by faculty and/or teaching assistants who are associated with the UTC</t>
  </si>
  <si>
    <t>Performance Indicators</t>
  </si>
  <si>
    <t>Undergraduate  students</t>
  </si>
  <si>
    <t>Doctoral  students</t>
  </si>
  <si>
    <t>Undergraduate  degrees</t>
  </si>
  <si>
    <t>Doctoral  degrees</t>
  </si>
  <si>
    <t>Masters level programs</t>
  </si>
  <si>
    <t>Masters  degrees</t>
  </si>
  <si>
    <t>Masters  students</t>
  </si>
  <si>
    <t>2. Number of students participating in transportation research projects during the reporting period funded by this grant</t>
  </si>
  <si>
    <t>3. Number of transportation-related advanced degree programs that utilize grant funds during the reporting period to support graduate students</t>
  </si>
  <si>
    <t xml:space="preserve">5.  Number of students supported by this grant who received degrees during the reporting period </t>
  </si>
  <si>
    <t>6.  Number and total dollar value of research projects selected for funding during the reporting period using UTC grant funds (Federal and/or Recipient Share) that you consider to be applied research and advanced research</t>
  </si>
  <si>
    <t xml:space="preserve">4.  Number of  students supported by this grant during the reporting period </t>
  </si>
  <si>
    <t>Undergraduate students in research</t>
  </si>
  <si>
    <t>Graduate students in research</t>
  </si>
  <si>
    <t>TAMU</t>
  </si>
  <si>
    <t>UNL</t>
  </si>
  <si>
    <t>The University of Texas Rio Grande Valley (UTRGV)</t>
  </si>
  <si>
    <t>University Transportation Center for Railway Safety (UTCRS)</t>
  </si>
  <si>
    <t>University of Texas Rio Grande Valley</t>
  </si>
  <si>
    <t>UTRGV - Lead</t>
  </si>
  <si>
    <t>University of South Carolina</t>
  </si>
  <si>
    <t>UCR</t>
  </si>
  <si>
    <t>South Texas College</t>
  </si>
  <si>
    <t>STC</t>
  </si>
  <si>
    <t>69A3552348340</t>
  </si>
  <si>
    <t>University of Nebraska-Lincoln</t>
  </si>
  <si>
    <t>University of California-Riverside</t>
  </si>
  <si>
    <t>Texas A&amp;M University</t>
  </si>
  <si>
    <r>
      <rPr>
        <b/>
        <sz val="14"/>
        <color theme="1"/>
        <rFont val="Calibri"/>
        <family val="2"/>
        <scheme val="minor"/>
      </rPr>
      <t>Instructions:</t>
    </r>
    <r>
      <rPr>
        <sz val="14"/>
        <color theme="1"/>
        <rFont val="Calibri"/>
        <family val="2"/>
        <scheme val="minor"/>
      </rPr>
      <t xml:space="preserve">  The use of this form is mandatory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Email completed report to your grant administrator within 30 days of the end of the grant year.</t>
    </r>
  </si>
  <si>
    <t>6/01/2023 - 9/30/2024</t>
  </si>
  <si>
    <t>USC</t>
  </si>
  <si>
    <t>Item 3 includes a Graduate Certificate in Railway Engineering at USC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</si>
</sst>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9" x14ac:knownFonts="1">
    <font>
      <sz val="11"/>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4"/>
      <color rgb="FF92D050"/>
      <name val="Calibri"/>
      <family val="2"/>
      <scheme val="minor"/>
    </font>
    <font>
      <b/>
      <sz val="14"/>
      <color rgb="FF92D050"/>
      <name val="Calibri"/>
      <family val="2"/>
      <scheme val="minor"/>
    </font>
    <font>
      <sz val="14"/>
      <name val="Calibri"/>
      <family val="2"/>
    </font>
    <font>
      <sz val="14"/>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7">
    <xf numFmtId="0" fontId="0" fillId="0" borderId="0" xfId="0"/>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3" borderId="1" xfId="0" applyFont="1" applyFill="1" applyBorder="1" applyProtection="1">
      <protection locked="0"/>
    </xf>
    <xf numFmtId="0" fontId="3" fillId="0" borderId="0" xfId="0" applyFont="1" applyProtection="1">
      <protection locked="0"/>
    </xf>
    <xf numFmtId="0" fontId="3" fillId="3" borderId="1" xfId="0" applyFont="1" applyFill="1" applyBorder="1" applyAlignment="1">
      <alignment horizontal="right"/>
    </xf>
    <xf numFmtId="43" fontId="0" fillId="0" borderId="0" xfId="1" applyFont="1"/>
    <xf numFmtId="0" fontId="1" fillId="0" borderId="11" xfId="0" applyFont="1" applyBorder="1" applyAlignment="1" applyProtection="1">
      <alignment horizontal="right"/>
      <protection locked="0"/>
    </xf>
    <xf numFmtId="0" fontId="1" fillId="0" borderId="13" xfId="0" applyFont="1" applyBorder="1" applyAlignment="1" applyProtection="1">
      <alignment horizontal="right"/>
      <protection locked="0"/>
    </xf>
    <xf numFmtId="0" fontId="1" fillId="0" borderId="16" xfId="0" applyFont="1" applyBorder="1" applyAlignment="1" applyProtection="1">
      <alignment horizontal="right"/>
      <protection locked="0"/>
    </xf>
    <xf numFmtId="0" fontId="3" fillId="0" borderId="7" xfId="0" applyFont="1" applyBorder="1" applyProtection="1">
      <protection locked="0"/>
    </xf>
    <xf numFmtId="0" fontId="3" fillId="0" borderId="17" xfId="0" applyFont="1" applyBorder="1" applyProtection="1">
      <protection locked="0"/>
    </xf>
    <xf numFmtId="0" fontId="1" fillId="0" borderId="18" xfId="0" applyFont="1" applyBorder="1" applyAlignment="1" applyProtection="1">
      <alignment horizontal="left" vertical="center" wrapText="1" indent="1"/>
      <protection locked="0"/>
    </xf>
    <xf numFmtId="0" fontId="1" fillId="3" borderId="19"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3" fillId="0" borderId="21" xfId="0" applyFont="1" applyBorder="1" applyProtection="1">
      <protection locked="0"/>
    </xf>
    <xf numFmtId="0" fontId="3" fillId="0" borderId="22" xfId="0" applyFont="1" applyBorder="1" applyAlignment="1" applyProtection="1">
      <alignment horizontal="center" vertical="center"/>
      <protection locked="0"/>
    </xf>
    <xf numFmtId="0" fontId="1" fillId="0" borderId="23" xfId="0" applyFont="1" applyBorder="1" applyAlignment="1" applyProtection="1">
      <alignment horizontal="left" vertical="center" wrapText="1" indent="1"/>
      <protection locked="0"/>
    </xf>
    <xf numFmtId="0" fontId="3" fillId="0" borderId="24" xfId="0" applyFont="1" applyBorder="1" applyAlignment="1" applyProtection="1">
      <alignment horizontal="right"/>
      <protection locked="0"/>
    </xf>
    <xf numFmtId="0" fontId="3" fillId="0" borderId="21" xfId="0" applyFont="1" applyBorder="1" applyAlignment="1" applyProtection="1">
      <alignment horizontal="right"/>
      <protection locked="0"/>
    </xf>
    <xf numFmtId="0" fontId="1" fillId="0" borderId="23" xfId="0" applyFont="1" applyBorder="1" applyAlignment="1">
      <alignment horizontal="left" vertical="center" wrapText="1" indent="1"/>
    </xf>
    <xf numFmtId="0" fontId="3" fillId="0" borderId="24" xfId="0" applyFont="1" applyBorder="1" applyAlignment="1">
      <alignment horizontal="right"/>
    </xf>
    <xf numFmtId="0" fontId="3" fillId="0" borderId="21" xfId="0" applyFont="1" applyBorder="1" applyAlignment="1">
      <alignment horizontal="right"/>
    </xf>
    <xf numFmtId="0" fontId="3" fillId="0" borderId="24" xfId="0" applyFont="1" applyBorder="1" applyAlignment="1">
      <alignment horizontal="right" vertical="center" wrapText="1"/>
    </xf>
    <xf numFmtId="0" fontId="3" fillId="0" borderId="25" xfId="0" applyFont="1" applyBorder="1" applyAlignment="1">
      <alignment horizontal="right" vertical="center" wrapText="1"/>
    </xf>
    <xf numFmtId="0" fontId="1"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protection locked="0"/>
    </xf>
    <xf numFmtId="0" fontId="4" fillId="0" borderId="0" xfId="0" applyFont="1" applyProtection="1">
      <protection locked="0"/>
    </xf>
    <xf numFmtId="42" fontId="3" fillId="3" borderId="1" xfId="0" applyNumberFormat="1" applyFont="1" applyFill="1" applyBorder="1" applyProtection="1">
      <protection locked="0"/>
    </xf>
    <xf numFmtId="42" fontId="3" fillId="3" borderId="26" xfId="0" applyNumberFormat="1" applyFont="1" applyFill="1" applyBorder="1" applyProtection="1">
      <protection locked="0"/>
    </xf>
    <xf numFmtId="0" fontId="5" fillId="0" borderId="1" xfId="0" applyFont="1" applyBorder="1" applyProtection="1">
      <protection locked="0"/>
    </xf>
    <xf numFmtId="0" fontId="6" fillId="0" borderId="1" xfId="0" applyFont="1" applyBorder="1" applyProtection="1">
      <protection locked="0"/>
    </xf>
    <xf numFmtId="0" fontId="7" fillId="0" borderId="1" xfId="0" applyFont="1" applyBorder="1" applyProtection="1">
      <protection locked="0"/>
    </xf>
    <xf numFmtId="0" fontId="8" fillId="0" borderId="1" xfId="0" applyFont="1" applyBorder="1" applyProtection="1">
      <protection locked="0"/>
    </xf>
    <xf numFmtId="42" fontId="8" fillId="0" borderId="1" xfId="0" applyNumberFormat="1" applyFont="1" applyBorder="1" applyProtection="1">
      <protection locked="0"/>
    </xf>
    <xf numFmtId="42" fontId="8" fillId="0" borderId="26" xfId="0" applyNumberFormat="1" applyFont="1" applyBorder="1" applyProtection="1">
      <protection locked="0"/>
    </xf>
    <xf numFmtId="0" fontId="8" fillId="0" borderId="22" xfId="0" applyFont="1" applyBorder="1" applyProtection="1">
      <protection locked="0"/>
    </xf>
    <xf numFmtId="42" fontId="8" fillId="0" borderId="22" xfId="0" applyNumberFormat="1" applyFont="1" applyBorder="1" applyProtection="1">
      <protection locked="0"/>
    </xf>
    <xf numFmtId="42" fontId="8" fillId="0" borderId="29" xfId="0" applyNumberFormat="1" applyFont="1" applyBorder="1" applyProtection="1">
      <protection locked="0"/>
    </xf>
    <xf numFmtId="164" fontId="3" fillId="0" borderId="26" xfId="2" applyNumberFormat="1" applyFont="1" applyBorder="1" applyProtection="1">
      <protection locked="0"/>
    </xf>
    <xf numFmtId="164" fontId="3" fillId="0" borderId="0" xfId="2" applyNumberFormat="1" applyFont="1" applyProtection="1">
      <protection locked="0"/>
    </xf>
    <xf numFmtId="164" fontId="3" fillId="0" borderId="1" xfId="2" applyNumberFormat="1" applyFont="1" applyBorder="1" applyProtection="1">
      <protection locked="0"/>
    </xf>
    <xf numFmtId="0" fontId="0" fillId="0" borderId="0" xfId="0" applyProtection="1">
      <protection locked="0"/>
    </xf>
    <xf numFmtId="0" fontId="3" fillId="0" borderId="0" xfId="0" applyFont="1" applyProtection="1">
      <protection locked="0"/>
    </xf>
    <xf numFmtId="0" fontId="3" fillId="0" borderId="15" xfId="0" applyFont="1" applyBorder="1" applyProtection="1">
      <protection locked="0"/>
    </xf>
    <xf numFmtId="0" fontId="3" fillId="2" borderId="3"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1" fillId="0" borderId="9" xfId="0" applyFont="1" applyBorder="1" applyProtection="1">
      <protection locked="0"/>
    </xf>
    <xf numFmtId="0" fontId="1" fillId="0" borderId="6" xfId="0" applyFont="1" applyBorder="1" applyProtection="1">
      <protection locked="0"/>
    </xf>
    <xf numFmtId="0" fontId="1" fillId="0" borderId="10" xfId="0" applyFont="1" applyBorder="1" applyProtection="1">
      <protection locked="0"/>
    </xf>
    <xf numFmtId="0" fontId="3" fillId="0" borderId="2" xfId="0" applyFont="1" applyBorder="1" applyProtection="1">
      <protection locked="0"/>
    </xf>
    <xf numFmtId="0" fontId="3" fillId="0" borderId="12" xfId="0" applyFont="1" applyBorder="1" applyProtection="1">
      <protection locked="0"/>
    </xf>
    <xf numFmtId="0" fontId="3" fillId="0" borderId="5" xfId="0" applyFont="1" applyBorder="1" applyProtection="1">
      <protection locked="0"/>
    </xf>
    <xf numFmtId="0" fontId="3" fillId="0" borderId="14" xfId="0" applyFont="1" applyBorder="1" applyProtection="1">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111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workbookViewId="0">
      <pane xSplit="1" topLeftCell="B1" activePane="topRight" state="frozen"/>
      <selection pane="topRight" activeCell="C22" sqref="C22"/>
    </sheetView>
  </sheetViews>
  <sheetFormatPr defaultColWidth="8.77734375" defaultRowHeight="18" x14ac:dyDescent="0.35"/>
  <cols>
    <col min="1" max="1" width="60.21875" style="5" customWidth="1"/>
    <col min="2" max="2" width="20.77734375" style="5" customWidth="1"/>
    <col min="3" max="8" width="23.77734375" style="5" customWidth="1"/>
    <col min="10" max="10" width="11.44140625" bestFit="1" customWidth="1"/>
  </cols>
  <sheetData>
    <row r="1" spans="1:8" ht="65.099999999999994" customHeight="1" thickBot="1" x14ac:dyDescent="0.35">
      <c r="A1" s="47" t="s">
        <v>44</v>
      </c>
      <c r="B1" s="48"/>
      <c r="C1" s="48"/>
      <c r="D1" s="48"/>
      <c r="E1" s="48"/>
      <c r="F1" s="48"/>
      <c r="G1" s="48"/>
      <c r="H1" s="49"/>
    </row>
    <row r="2" spans="1:8" x14ac:dyDescent="0.35">
      <c r="A2" s="50" t="s">
        <v>5</v>
      </c>
      <c r="B2" s="51"/>
      <c r="C2" s="51"/>
      <c r="D2" s="51"/>
      <c r="E2" s="51"/>
      <c r="F2" s="51"/>
      <c r="G2" s="51"/>
      <c r="H2" s="52"/>
    </row>
    <row r="3" spans="1:8" x14ac:dyDescent="0.35">
      <c r="A3" s="8" t="s">
        <v>11</v>
      </c>
      <c r="B3" s="53" t="s">
        <v>33</v>
      </c>
      <c r="C3" s="53"/>
      <c r="D3" s="53"/>
      <c r="E3" s="53"/>
      <c r="F3" s="53"/>
      <c r="G3" s="53"/>
      <c r="H3" s="54"/>
    </row>
    <row r="4" spans="1:8" x14ac:dyDescent="0.35">
      <c r="A4" s="9" t="s">
        <v>6</v>
      </c>
      <c r="B4" s="55" t="s">
        <v>32</v>
      </c>
      <c r="C4" s="55"/>
      <c r="D4" s="55"/>
      <c r="E4" s="55"/>
      <c r="F4" s="55"/>
      <c r="G4" s="55"/>
      <c r="H4" s="56"/>
    </row>
    <row r="5" spans="1:8" x14ac:dyDescent="0.35">
      <c r="A5" s="9" t="s">
        <v>10</v>
      </c>
      <c r="B5" s="55" t="s">
        <v>40</v>
      </c>
      <c r="C5" s="55"/>
      <c r="D5" s="55"/>
      <c r="E5" s="55"/>
      <c r="F5" s="55"/>
      <c r="G5" s="55"/>
      <c r="H5" s="56"/>
    </row>
    <row r="6" spans="1:8" x14ac:dyDescent="0.35">
      <c r="A6" s="9" t="s">
        <v>7</v>
      </c>
      <c r="B6" s="45" t="s">
        <v>45</v>
      </c>
      <c r="C6" s="45"/>
      <c r="D6" s="45"/>
      <c r="E6" s="45"/>
      <c r="F6" s="45"/>
      <c r="G6" s="45"/>
      <c r="H6" s="46"/>
    </row>
    <row r="7" spans="1:8" ht="18.600000000000001" thickBot="1" x14ac:dyDescent="0.4">
      <c r="A7" s="10"/>
      <c r="B7" s="11"/>
      <c r="C7" s="11"/>
      <c r="D7" s="11"/>
      <c r="E7" s="11"/>
      <c r="F7" s="11"/>
      <c r="G7" s="11"/>
      <c r="H7" s="12"/>
    </row>
    <row r="8" spans="1:8" ht="36" x14ac:dyDescent="0.3">
      <c r="A8" s="13" t="s">
        <v>15</v>
      </c>
      <c r="B8" s="14" t="s">
        <v>12</v>
      </c>
      <c r="C8" s="15" t="s">
        <v>34</v>
      </c>
      <c r="D8" s="15" t="s">
        <v>36</v>
      </c>
      <c r="E8" s="27" t="s">
        <v>41</v>
      </c>
      <c r="F8" s="27" t="s">
        <v>42</v>
      </c>
      <c r="G8" s="27" t="s">
        <v>43</v>
      </c>
      <c r="H8" s="16" t="s">
        <v>38</v>
      </c>
    </row>
    <row r="9" spans="1:8" x14ac:dyDescent="0.35">
      <c r="A9" s="17"/>
      <c r="B9" s="1" t="s">
        <v>13</v>
      </c>
      <c r="C9" s="2" t="s">
        <v>35</v>
      </c>
      <c r="D9" s="3" t="s">
        <v>46</v>
      </c>
      <c r="E9" s="28" t="s">
        <v>31</v>
      </c>
      <c r="F9" s="28" t="s">
        <v>37</v>
      </c>
      <c r="G9" s="28" t="s">
        <v>30</v>
      </c>
      <c r="H9" s="18" t="s">
        <v>39</v>
      </c>
    </row>
    <row r="10" spans="1:8" ht="72" x14ac:dyDescent="0.35">
      <c r="A10" s="19" t="s">
        <v>14</v>
      </c>
      <c r="B10" s="4">
        <f t="shared" ref="B10:B26" si="0">SUM(C10:H10)</f>
        <v>25</v>
      </c>
      <c r="C10" s="35">
        <v>5</v>
      </c>
      <c r="D10" s="34">
        <v>14</v>
      </c>
      <c r="E10" s="35">
        <v>2</v>
      </c>
      <c r="F10" s="35">
        <v>0</v>
      </c>
      <c r="G10" s="35">
        <v>4</v>
      </c>
      <c r="H10" s="38">
        <v>0</v>
      </c>
    </row>
    <row r="11" spans="1:8" x14ac:dyDescent="0.35">
      <c r="A11" s="20" t="s">
        <v>0</v>
      </c>
      <c r="B11" s="4">
        <f t="shared" si="0"/>
        <v>15</v>
      </c>
      <c r="C11" s="35">
        <v>4</v>
      </c>
      <c r="D11" s="34">
        <v>8</v>
      </c>
      <c r="E11" s="35">
        <v>1</v>
      </c>
      <c r="F11" s="35">
        <v>0</v>
      </c>
      <c r="G11" s="35">
        <v>2</v>
      </c>
      <c r="H11" s="38">
        <v>0</v>
      </c>
    </row>
    <row r="12" spans="1:8" x14ac:dyDescent="0.35">
      <c r="A12" s="21" t="s">
        <v>1</v>
      </c>
      <c r="B12" s="4">
        <f t="shared" si="0"/>
        <v>10</v>
      </c>
      <c r="C12" s="35">
        <v>1</v>
      </c>
      <c r="D12" s="34">
        <v>6</v>
      </c>
      <c r="E12" s="35">
        <v>1</v>
      </c>
      <c r="F12" s="35">
        <v>0</v>
      </c>
      <c r="G12" s="35">
        <v>2</v>
      </c>
      <c r="H12" s="38">
        <v>0</v>
      </c>
    </row>
    <row r="13" spans="1:8" ht="54" x14ac:dyDescent="0.35">
      <c r="A13" s="22" t="s">
        <v>23</v>
      </c>
      <c r="B13" s="6">
        <f t="shared" si="0"/>
        <v>83</v>
      </c>
      <c r="C13" s="35">
        <v>48</v>
      </c>
      <c r="D13" s="34">
        <v>16</v>
      </c>
      <c r="E13" s="35">
        <v>4</v>
      </c>
      <c r="F13" s="35">
        <v>4</v>
      </c>
      <c r="G13" s="35">
        <v>11</v>
      </c>
      <c r="H13" s="38">
        <v>0</v>
      </c>
    </row>
    <row r="14" spans="1:8" x14ac:dyDescent="0.35">
      <c r="A14" s="23" t="s">
        <v>28</v>
      </c>
      <c r="B14" s="4">
        <f t="shared" si="0"/>
        <v>50</v>
      </c>
      <c r="C14" s="35">
        <v>34</v>
      </c>
      <c r="D14" s="34">
        <v>10</v>
      </c>
      <c r="E14" s="35">
        <v>1</v>
      </c>
      <c r="F14" s="35">
        <v>0</v>
      </c>
      <c r="G14" s="35">
        <v>5</v>
      </c>
      <c r="H14" s="38">
        <v>0</v>
      </c>
    </row>
    <row r="15" spans="1:8" x14ac:dyDescent="0.35">
      <c r="A15" s="24" t="s">
        <v>29</v>
      </c>
      <c r="B15" s="4">
        <f t="shared" si="0"/>
        <v>33</v>
      </c>
      <c r="C15" s="35">
        <v>14</v>
      </c>
      <c r="D15" s="34">
        <v>6</v>
      </c>
      <c r="E15" s="35">
        <v>3</v>
      </c>
      <c r="F15" s="35">
        <v>4</v>
      </c>
      <c r="G15" s="35">
        <v>6</v>
      </c>
      <c r="H15" s="38">
        <v>0</v>
      </c>
    </row>
    <row r="16" spans="1:8" ht="54" x14ac:dyDescent="0.35">
      <c r="A16" s="22" t="s">
        <v>24</v>
      </c>
      <c r="B16" s="6">
        <f>SUM(C16:H16)</f>
        <v>17</v>
      </c>
      <c r="C16" s="35">
        <v>6</v>
      </c>
      <c r="D16" s="34">
        <v>4</v>
      </c>
      <c r="E16" s="35">
        <v>1</v>
      </c>
      <c r="F16" s="35">
        <v>1</v>
      </c>
      <c r="G16" s="35">
        <v>5</v>
      </c>
      <c r="H16" s="38">
        <v>0</v>
      </c>
    </row>
    <row r="17" spans="1:10" x14ac:dyDescent="0.35">
      <c r="A17" s="23" t="s">
        <v>20</v>
      </c>
      <c r="B17" s="4">
        <f t="shared" si="0"/>
        <v>9</v>
      </c>
      <c r="C17" s="35">
        <v>4</v>
      </c>
      <c r="D17" s="34">
        <v>2</v>
      </c>
      <c r="E17" s="35">
        <v>0</v>
      </c>
      <c r="F17" s="35">
        <v>0</v>
      </c>
      <c r="G17" s="35">
        <v>3</v>
      </c>
      <c r="H17" s="38">
        <v>0</v>
      </c>
    </row>
    <row r="18" spans="1:10" x14ac:dyDescent="0.35">
      <c r="A18" s="24" t="s">
        <v>2</v>
      </c>
      <c r="B18" s="4">
        <f t="shared" si="0"/>
        <v>8</v>
      </c>
      <c r="C18" s="35">
        <v>2</v>
      </c>
      <c r="D18" s="34">
        <v>2</v>
      </c>
      <c r="E18" s="35">
        <v>1</v>
      </c>
      <c r="F18" s="35">
        <v>1</v>
      </c>
      <c r="G18" s="35">
        <v>2</v>
      </c>
      <c r="H18" s="38">
        <v>0</v>
      </c>
    </row>
    <row r="19" spans="1:10" ht="36" x14ac:dyDescent="0.35">
      <c r="A19" s="22" t="s">
        <v>27</v>
      </c>
      <c r="B19" s="6">
        <f t="shared" si="0"/>
        <v>100</v>
      </c>
      <c r="C19" s="35">
        <v>49</v>
      </c>
      <c r="D19" s="34">
        <v>19</v>
      </c>
      <c r="E19" s="35">
        <v>5</v>
      </c>
      <c r="F19" s="35">
        <v>2</v>
      </c>
      <c r="G19" s="35">
        <v>11</v>
      </c>
      <c r="H19" s="38">
        <v>14</v>
      </c>
    </row>
    <row r="20" spans="1:10" x14ac:dyDescent="0.35">
      <c r="A20" s="25" t="s">
        <v>16</v>
      </c>
      <c r="B20" s="4">
        <f t="shared" si="0"/>
        <v>66</v>
      </c>
      <c r="C20" s="35">
        <v>35</v>
      </c>
      <c r="D20" s="34">
        <v>10</v>
      </c>
      <c r="E20" s="35">
        <v>2</v>
      </c>
      <c r="F20" s="35">
        <v>0</v>
      </c>
      <c r="G20" s="35">
        <v>5</v>
      </c>
      <c r="H20" s="38">
        <v>14</v>
      </c>
    </row>
    <row r="21" spans="1:10" x14ac:dyDescent="0.35">
      <c r="A21" s="23" t="s">
        <v>22</v>
      </c>
      <c r="B21" s="4">
        <f t="shared" si="0"/>
        <v>16</v>
      </c>
      <c r="C21" s="35">
        <v>13</v>
      </c>
      <c r="D21" s="34">
        <v>3</v>
      </c>
      <c r="E21" s="35">
        <v>0</v>
      </c>
      <c r="F21" s="35">
        <v>0</v>
      </c>
      <c r="G21" s="35">
        <v>0</v>
      </c>
      <c r="H21" s="38">
        <v>0</v>
      </c>
    </row>
    <row r="22" spans="1:10" x14ac:dyDescent="0.35">
      <c r="A22" s="24" t="s">
        <v>17</v>
      </c>
      <c r="B22" s="4">
        <f t="shared" si="0"/>
        <v>18</v>
      </c>
      <c r="C22" s="35">
        <v>1</v>
      </c>
      <c r="D22" s="34">
        <v>6</v>
      </c>
      <c r="E22" s="35">
        <v>3</v>
      </c>
      <c r="F22" s="35">
        <v>2</v>
      </c>
      <c r="G22" s="35">
        <v>6</v>
      </c>
      <c r="H22" s="38">
        <v>0</v>
      </c>
    </row>
    <row r="23" spans="1:10" ht="36" x14ac:dyDescent="0.35">
      <c r="A23" s="22" t="s">
        <v>25</v>
      </c>
      <c r="B23" s="6">
        <f>SUM(C23:H23)</f>
        <v>33</v>
      </c>
      <c r="C23" s="35">
        <v>13</v>
      </c>
      <c r="D23" s="34">
        <v>4</v>
      </c>
      <c r="E23" s="35">
        <v>0</v>
      </c>
      <c r="F23" s="35">
        <v>0</v>
      </c>
      <c r="G23" s="35">
        <v>2</v>
      </c>
      <c r="H23" s="38">
        <v>14</v>
      </c>
    </row>
    <row r="24" spans="1:10" x14ac:dyDescent="0.35">
      <c r="A24" s="25" t="s">
        <v>18</v>
      </c>
      <c r="B24" s="4">
        <f t="shared" si="0"/>
        <v>24</v>
      </c>
      <c r="C24" s="35">
        <v>10</v>
      </c>
      <c r="D24" s="34">
        <v>0</v>
      </c>
      <c r="E24" s="35">
        <v>0</v>
      </c>
      <c r="F24" s="35">
        <v>0</v>
      </c>
      <c r="G24" s="35">
        <v>0</v>
      </c>
      <c r="H24" s="38">
        <v>14</v>
      </c>
    </row>
    <row r="25" spans="1:10" x14ac:dyDescent="0.35">
      <c r="A25" s="23" t="s">
        <v>21</v>
      </c>
      <c r="B25" s="4">
        <f t="shared" si="0"/>
        <v>7</v>
      </c>
      <c r="C25" s="35">
        <v>3</v>
      </c>
      <c r="D25" s="34">
        <v>3</v>
      </c>
      <c r="E25" s="35">
        <v>0</v>
      </c>
      <c r="F25" s="35">
        <v>0</v>
      </c>
      <c r="G25" s="35">
        <v>1</v>
      </c>
      <c r="H25" s="38">
        <v>0</v>
      </c>
    </row>
    <row r="26" spans="1:10" x14ac:dyDescent="0.35">
      <c r="A26" s="24" t="s">
        <v>19</v>
      </c>
      <c r="B26" s="4">
        <f t="shared" si="0"/>
        <v>2</v>
      </c>
      <c r="C26" s="35">
        <v>0</v>
      </c>
      <c r="D26" s="34">
        <v>1</v>
      </c>
      <c r="E26" s="35">
        <v>0</v>
      </c>
      <c r="F26" s="35">
        <v>0</v>
      </c>
      <c r="G26" s="35">
        <v>1</v>
      </c>
      <c r="H26" s="38">
        <v>0</v>
      </c>
    </row>
    <row r="27" spans="1:10" ht="90" x14ac:dyDescent="0.35">
      <c r="A27" s="22" t="s">
        <v>26</v>
      </c>
      <c r="B27" s="6"/>
      <c r="C27" s="32"/>
      <c r="D27" s="32"/>
      <c r="E27" s="33"/>
      <c r="F27" s="35"/>
      <c r="G27" s="35"/>
      <c r="H27" s="38"/>
    </row>
    <row r="28" spans="1:10" x14ac:dyDescent="0.35">
      <c r="A28" s="25" t="s">
        <v>3</v>
      </c>
      <c r="B28" s="4">
        <f t="shared" ref="B28:B30" si="1">SUM(C28:H28)</f>
        <v>16</v>
      </c>
      <c r="C28" s="35">
        <v>7</v>
      </c>
      <c r="D28" s="35">
        <v>3</v>
      </c>
      <c r="E28" s="35">
        <v>3</v>
      </c>
      <c r="F28" s="35">
        <v>0</v>
      </c>
      <c r="G28" s="35">
        <v>3</v>
      </c>
      <c r="H28" s="38">
        <v>0</v>
      </c>
    </row>
    <row r="29" spans="1:10" x14ac:dyDescent="0.35">
      <c r="A29" s="25" t="s">
        <v>8</v>
      </c>
      <c r="B29" s="30">
        <f t="shared" si="1"/>
        <v>2209971</v>
      </c>
      <c r="C29" s="42">
        <f>186130+155187+127861+190044+254201+105568+127919</f>
        <v>1146910</v>
      </c>
      <c r="D29" s="43">
        <f>82271+110547+95910</f>
        <v>288728</v>
      </c>
      <c r="E29" s="43">
        <f>87183+98837+225000</f>
        <v>411020</v>
      </c>
      <c r="F29" s="36">
        <v>0</v>
      </c>
      <c r="G29" s="43">
        <f>203479+75232+84602</f>
        <v>363313</v>
      </c>
      <c r="H29" s="39">
        <v>0</v>
      </c>
      <c r="J29" s="7"/>
    </row>
    <row r="30" spans="1:10" ht="18.75" customHeight="1" x14ac:dyDescent="0.35">
      <c r="A30" s="25" t="s">
        <v>4</v>
      </c>
      <c r="B30" s="4">
        <f t="shared" si="1"/>
        <v>21</v>
      </c>
      <c r="C30" s="35">
        <v>6</v>
      </c>
      <c r="D30" s="35">
        <v>6</v>
      </c>
      <c r="E30" s="35">
        <v>3</v>
      </c>
      <c r="F30" s="35">
        <v>2</v>
      </c>
      <c r="G30" s="35">
        <v>4</v>
      </c>
      <c r="H30" s="38">
        <v>0</v>
      </c>
    </row>
    <row r="31" spans="1:10" ht="18.75" customHeight="1" thickBot="1" x14ac:dyDescent="0.4">
      <c r="A31" s="26" t="s">
        <v>9</v>
      </c>
      <c r="B31" s="31">
        <f>SUM(C31:H31)</f>
        <v>2850204</v>
      </c>
      <c r="C31" s="41">
        <f>81168+86702+76921+65448+76881+72169</f>
        <v>459289</v>
      </c>
      <c r="D31" s="41">
        <f>64968+77738+78551+103273+89837+78551</f>
        <v>492918</v>
      </c>
      <c r="E31" s="41">
        <f>219336+124326+129095</f>
        <v>472757</v>
      </c>
      <c r="F31" s="37">
        <v>292500</v>
      </c>
      <c r="G31" s="41">
        <f>302473+263986+266542+299739</f>
        <v>1132740</v>
      </c>
      <c r="H31" s="40">
        <v>0</v>
      </c>
      <c r="J31" s="7"/>
    </row>
    <row r="32" spans="1:10" x14ac:dyDescent="0.35">
      <c r="A32" s="44" t="s">
        <v>47</v>
      </c>
      <c r="B32" s="29"/>
      <c r="J32" s="7"/>
    </row>
  </sheetData>
  <mergeCells count="6">
    <mergeCell ref="B6:H6"/>
    <mergeCell ref="A1:H1"/>
    <mergeCell ref="A2:H2"/>
    <mergeCell ref="B3:H3"/>
    <mergeCell ref="B4:H4"/>
    <mergeCell ref="B5:H5"/>
  </mergeCells>
  <pageMargins left="0.7" right="0.7" top="0.75" bottom="0.75" header="0.3" footer="0.3"/>
  <pageSetup orientation="portrait" r:id="rId1"/>
  <ignoredErrors>
    <ignoredError sqref="B28:B31 B24:B26 C29 C31 D29:E29 D31:E31 G29 G3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UTCRS Year 1</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E. Mercado</dc:creator>
  <cp:lastModifiedBy>Constantine Tarawneh</cp:lastModifiedBy>
  <cp:lastPrinted>2015-09-29T18:48:24Z</cp:lastPrinted>
  <dcterms:created xsi:type="dcterms:W3CDTF">2013-08-20T14:55:36Z</dcterms:created>
  <dcterms:modified xsi:type="dcterms:W3CDTF">2024-11-10T08:02:27Z</dcterms:modified>
</cp:coreProperties>
</file>