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7A5E6F90-3282-4A22-A7EE-3BA8B9B2219C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BBA F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I41" i="1" s="1"/>
  <c r="I72" i="1"/>
  <c r="K73" i="1"/>
  <c r="J73" i="1"/>
  <c r="F40" i="1"/>
  <c r="F75" i="1" l="1"/>
  <c r="F74" i="1"/>
  <c r="F73" i="1"/>
  <c r="H33" i="1"/>
  <c r="F72" i="1"/>
  <c r="H58" i="1"/>
  <c r="H60" i="1"/>
  <c r="H61" i="1"/>
  <c r="H62" i="1"/>
  <c r="H69" i="1"/>
  <c r="F20" i="1" l="1"/>
  <c r="H19" i="1" l="1"/>
  <c r="H18" i="1" l="1"/>
  <c r="H15" i="1"/>
  <c r="H16" i="1"/>
  <c r="H17" i="1"/>
  <c r="H4" i="1"/>
  <c r="H2" i="1" l="1"/>
  <c r="F28" i="1" l="1"/>
  <c r="H34" i="1"/>
  <c r="H35" i="1"/>
  <c r="H23" i="1"/>
  <c r="H24" i="1"/>
  <c r="H25" i="1"/>
  <c r="H26" i="1"/>
  <c r="H27" i="1"/>
  <c r="H71" i="1"/>
  <c r="H43" i="1"/>
  <c r="H45" i="1"/>
  <c r="H46" i="1"/>
  <c r="H47" i="1"/>
  <c r="H48" i="1"/>
  <c r="H49" i="1"/>
  <c r="H50" i="1"/>
  <c r="H51" i="1"/>
  <c r="H53" i="1"/>
  <c r="H54" i="1"/>
  <c r="H56" i="1"/>
  <c r="H57" i="1"/>
  <c r="H38" i="1"/>
  <c r="H42" i="1"/>
  <c r="H66" i="1"/>
  <c r="H67" i="1"/>
  <c r="H68" i="1"/>
  <c r="H70" i="1"/>
  <c r="H65" i="1"/>
  <c r="H36" i="1"/>
  <c r="H37" i="1"/>
  <c r="H22" i="1"/>
  <c r="H13" i="1"/>
  <c r="H12" i="1"/>
  <c r="H11" i="1"/>
  <c r="H10" i="1"/>
  <c r="H9" i="1"/>
  <c r="H8" i="1"/>
  <c r="H7" i="1"/>
  <c r="H6" i="1"/>
  <c r="H5" i="1"/>
  <c r="H3" i="1"/>
  <c r="H73" i="1" l="1"/>
  <c r="H74" i="1"/>
  <c r="H75" i="1"/>
  <c r="H72" i="1"/>
  <c r="H20" i="1"/>
  <c r="H28" i="1"/>
  <c r="I27" i="1" l="1"/>
  <c r="J19" i="1"/>
</calcChain>
</file>

<file path=xl/sharedStrings.xml><?xml version="1.0" encoding="utf-8"?>
<sst xmlns="http://schemas.openxmlformats.org/spreadsheetml/2006/main" count="193" uniqueCount="118">
  <si>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</si>
  <si>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</si>
  <si>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</si>
  <si>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</si>
  <si>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</si>
  <si>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</si>
  <si>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</si>
  <si>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</si>
  <si>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</si>
  <si>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</si>
  <si>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</si>
  <si>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</si>
  <si>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</si>
  <si>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</si>
  <si>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</si>
  <si>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</si>
  <si>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</si>
  <si>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</si>
  <si>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</si>
  <si>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</si>
  <si>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</si>
  <si>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</si>
  <si>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</si>
  <si>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</si>
  <si>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</si>
  <si>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</si>
  <si>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</si>
  <si>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</si>
  <si>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</si>
  <si>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</si>
  <si>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</si>
  <si>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</si>
  <si>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</si>
  <si>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</si>
  <si>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</si>
  <si>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</si>
  <si>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</si>
  <si>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</si>
  <si>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</si>
  <si>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</si>
  <si>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</si>
  <si>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</si>
  <si>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</si>
  <si>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</si>
  <si>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</si>
  <si>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</si>
  <si>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</si>
  <si>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</si>
  <si>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</si>
  <si>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</si>
  <si>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</si>
  <si>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</si>
  <si>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</si>
  <si>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</si>
  <si>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</si>
  <si>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</si>
  <si>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</si>
  <si>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</si>
  <si>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</si>
  <si>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</si>
  <si>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</si>
  <si>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</si>
  <si>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</si>
  <si>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</si>
  <si>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</si>
  <si>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</si>
  <si>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</si>
  <si>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</si>
  <si>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</si>
  <si>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MGMT 4311 International Management</t>
  </si>
  <si>
    <t>MGMT 3361 and Junior Standing.</t>
  </si>
  <si>
    <t>ECON 3341 Econometrics</t>
  </si>
  <si>
    <t>ECON 3342 Business and Economics Forecasting</t>
  </si>
  <si>
    <t>ECON 3341.</t>
  </si>
  <si>
    <t>ECON 3381 Money and Banking</t>
  </si>
  <si>
    <t>ECON 2301 and ECON 2302.</t>
  </si>
  <si>
    <t>FINA 3382 Investment Principles</t>
  </si>
  <si>
    <t>FINA 3380.</t>
  </si>
  <si>
    <t>FINA 3386 Financial Institutions and Markets</t>
  </si>
  <si>
    <t>ECON 3381.</t>
  </si>
  <si>
    <t>FINA 4382 Advanced Investments</t>
  </si>
  <si>
    <t>FINA 3382.</t>
  </si>
  <si>
    <t>FINA 4383 Corporate Finance</t>
  </si>
  <si>
    <t>FINA 3382, FINA 3380, and either ECON 3381 or FINA 3386.</t>
  </si>
  <si>
    <r>
      <t>ADVANCED FINANCIAL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  <r>
      <rPr>
        <b/>
        <sz val="9"/>
        <color theme="1"/>
        <rFont val="Aharoni"/>
      </rPr>
      <t/>
    </r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</si>
  <si>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</si>
  <si>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</si>
  <si>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</si>
  <si>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</si>
  <si>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</si>
  <si>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ECON 2301, ECON 2302, and (QUMT 2341 or MATH 1342)</t>
  </si>
  <si>
    <t>ECON/FINA Elective (3000, 4000 Level)</t>
  </si>
  <si>
    <t xml:space="preserve">Students must have a minimum of 2.5 GPA in the Business Foundation, Adv. Business Core, Major Foundation, and Prescribed Electives combined, and a minimum of 2.5 Insittutional GPA.     </t>
  </si>
  <si>
    <t>includes Bus. Foundation</t>
  </si>
  <si>
    <r>
      <t xml:space="preserve">PRESCRIBED ELECTIVES - </t>
    </r>
    <r>
      <rPr>
        <b/>
        <sz val="8"/>
        <color theme="1"/>
        <rFont val="Aharoni"/>
      </rPr>
      <t xml:space="preserve">21 </t>
    </r>
    <r>
      <rPr>
        <b/>
        <sz val="7"/>
        <color theme="1"/>
        <rFont val="Aharoni"/>
      </rPr>
      <t>HRS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</si>
  <si>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</si>
  <si>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</si>
  <si>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</si>
  <si>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</si>
  <si>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FINANCIAL FOUNDATION - </t>
    </r>
    <r>
      <rPr>
        <b/>
        <sz val="8"/>
        <color theme="1"/>
        <rFont val="Aharoni"/>
      </rPr>
      <t xml:space="preserve">(21 </t>
    </r>
    <r>
      <rPr>
        <b/>
        <sz val="7"/>
        <color theme="1"/>
        <rFont val="Aharoni"/>
      </rPr>
      <t>HRS)</t>
    </r>
  </si>
  <si>
    <t>Bus. Found., Adv. Bus. Core, FINA Found., and Presc. Electives GPA</t>
  </si>
  <si>
    <t xml:space="preserve">MGMT 3361, MARK 3300, FINA 3380, AND one of the following courses: ACCT 3350 or INTB 3350 or ECON 3353 or FINA 4381 or INFS 3380 or INTB 3330 or MGMT 4311 or MARK 3310. 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</si>
  <si>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</si>
  <si>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</si>
  <si>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</si>
  <si>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</si>
  <si>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</si>
  <si>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</si>
  <si>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</si>
  <si>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</si>
  <si>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</si>
  <si>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</si>
  <si>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</si>
  <si>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</si>
  <si>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Check Course Schedule for up-to-date prerequisites.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</si>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</sst>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/>
    <xf numFmtId="0" fontId="11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1" fillId="0" borderId="20" xfId="0" applyFont="1" applyFill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1" fillId="3" borderId="31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51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5" fillId="0" borderId="0" xfId="0" applyFont="1" applyAlignment="1"/>
    <xf numFmtId="0" fontId="26" fillId="0" borderId="0" xfId="0" applyFont="1" applyAlignment="1">
      <alignment horizontal="center" vertical="center"/>
    </xf>
    <xf numFmtId="0" fontId="17" fillId="3" borderId="1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23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24" fillId="5" borderId="12" xfId="0" applyFont="1" applyFill="1" applyBorder="1" applyAlignment="1">
      <alignment horizontal="center" vertical="center" textRotation="255"/>
    </xf>
    <xf numFmtId="0" fontId="24" fillId="5" borderId="13" xfId="0" applyFont="1" applyFill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topLeftCell="A19" zoomScale="150" zoomScaleNormal="150" workbookViewId="0">
      <selection activeCell="E38" sqref="E38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" style="2" customWidth="1"/>
    <col min="8" max="8" width="1.85546875" hidden="1" customWidth="1"/>
    <col min="9" max="11" width="4.7109375" customWidth="1"/>
  </cols>
  <sheetData>
    <row r="1" spans="1:11" s="37" customFormat="1" ht="14.25" customHeight="1" x14ac:dyDescent="0.25">
      <c r="A1" s="38" t="s">
        <v>10</v>
      </c>
      <c r="B1" s="83" t="s">
        <v>42</v>
      </c>
      <c r="C1" s="39" t="s">
        <v>45</v>
      </c>
      <c r="D1" s="39" t="s">
        <v>43</v>
      </c>
      <c r="E1" s="39" t="s">
        <v>9</v>
      </c>
      <c r="F1" s="39" t="s">
        <v>2</v>
      </c>
      <c r="G1" s="41" t="s">
        <v>0</v>
      </c>
      <c r="H1" s="36" t="s">
        <v>3</v>
      </c>
      <c r="I1" s="157" t="s">
        <v>39</v>
      </c>
      <c r="J1" s="162" t="s">
        <v>5</v>
      </c>
      <c r="K1" s="165" t="s">
        <v>41</v>
      </c>
    </row>
    <row r="2" spans="1:11" s="3" customFormat="1" ht="18.75" customHeight="1" x14ac:dyDescent="0.25">
      <c r="A2" s="9" t="s">
        <v>105</v>
      </c>
      <c r="B2" s="84" t="s">
        <v>46</v>
      </c>
      <c r="C2" s="10"/>
      <c r="D2" s="90" t="s">
        <v>44</v>
      </c>
      <c r="E2" s="44"/>
      <c r="F2" s="48"/>
      <c r="G2" s="104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8"/>
      <c r="J2" s="163"/>
      <c r="K2" s="166"/>
    </row>
    <row r="3" spans="1:11" s="3" customFormat="1" ht="10.5" customHeight="1" x14ac:dyDescent="0.25">
      <c r="A3" s="9" t="s">
        <v>106</v>
      </c>
      <c r="B3" s="10" t="s">
        <v>47</v>
      </c>
      <c r="C3" s="10"/>
      <c r="D3" s="90" t="s">
        <v>44</v>
      </c>
      <c r="E3" s="44"/>
      <c r="F3" s="48"/>
      <c r="G3" s="104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8"/>
      <c r="J3" s="163"/>
      <c r="K3" s="166"/>
    </row>
    <row r="4" spans="1:11" s="3" customFormat="1" ht="11.1" customHeight="1" x14ac:dyDescent="0.25">
      <c r="A4" s="73" t="s">
        <v>66</v>
      </c>
      <c r="B4" s="85" t="s">
        <v>67</v>
      </c>
      <c r="C4" s="10"/>
      <c r="D4" s="90" t="s">
        <v>44</v>
      </c>
      <c r="E4" s="44"/>
      <c r="F4" s="48"/>
      <c r="G4" s="104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8"/>
      <c r="J4" s="163"/>
      <c r="K4" s="166"/>
    </row>
    <row r="5" spans="1:11" s="3" customFormat="1" ht="11.1" customHeight="1" x14ac:dyDescent="0.25">
      <c r="A5" s="73" t="s">
        <v>59</v>
      </c>
      <c r="B5" s="85"/>
      <c r="C5" s="10"/>
      <c r="D5" s="11"/>
      <c r="E5" s="44"/>
      <c r="F5" s="48"/>
      <c r="G5" s="104"/>
      <c r="H5" s="14">
        <f t="shared" si="0"/>
        <v>0</v>
      </c>
      <c r="I5" s="158"/>
      <c r="J5" s="163"/>
      <c r="K5" s="166"/>
    </row>
    <row r="6" spans="1:11" s="3" customFormat="1" ht="11.1" customHeight="1" x14ac:dyDescent="0.25">
      <c r="A6" s="73" t="s">
        <v>59</v>
      </c>
      <c r="B6" s="85"/>
      <c r="C6" s="10"/>
      <c r="D6" s="11"/>
      <c r="E6" s="44"/>
      <c r="F6" s="48"/>
      <c r="G6" s="104"/>
      <c r="H6" s="14">
        <f t="shared" si="0"/>
        <v>0</v>
      </c>
      <c r="I6" s="158"/>
      <c r="J6" s="163"/>
      <c r="K6" s="166"/>
    </row>
    <row r="7" spans="1:11" s="3" customFormat="1" ht="11.1" customHeight="1" x14ac:dyDescent="0.25">
      <c r="A7" s="73" t="s">
        <v>37</v>
      </c>
      <c r="B7" s="85"/>
      <c r="C7" s="10"/>
      <c r="D7" s="11"/>
      <c r="E7" s="44"/>
      <c r="F7" s="48"/>
      <c r="G7" s="104"/>
      <c r="H7" s="14">
        <f t="shared" si="0"/>
        <v>0</v>
      </c>
      <c r="I7" s="158"/>
      <c r="J7" s="163"/>
      <c r="K7" s="166"/>
    </row>
    <row r="8" spans="1:11" s="3" customFormat="1" ht="11.1" customHeight="1" x14ac:dyDescent="0.25">
      <c r="A8" s="9" t="s">
        <v>11</v>
      </c>
      <c r="B8" s="84"/>
      <c r="C8" s="10"/>
      <c r="D8" s="11"/>
      <c r="E8" s="44"/>
      <c r="F8" s="48"/>
      <c r="G8" s="104"/>
      <c r="H8" s="14">
        <f t="shared" si="0"/>
        <v>0</v>
      </c>
      <c r="I8" s="158"/>
      <c r="J8" s="163"/>
      <c r="K8" s="166"/>
    </row>
    <row r="9" spans="1:11" s="3" customFormat="1" ht="11.1" customHeight="1" x14ac:dyDescent="0.25">
      <c r="A9" s="9" t="s">
        <v>107</v>
      </c>
      <c r="B9" s="84"/>
      <c r="C9" s="10"/>
      <c r="D9" s="11"/>
      <c r="E9" s="44"/>
      <c r="F9" s="48"/>
      <c r="G9" s="104"/>
      <c r="H9" s="14">
        <f t="shared" si="0"/>
        <v>0</v>
      </c>
      <c r="I9" s="158"/>
      <c r="J9" s="163"/>
      <c r="K9" s="166"/>
    </row>
    <row r="10" spans="1:11" s="3" customFormat="1" ht="11.1" customHeight="1" x14ac:dyDescent="0.25">
      <c r="A10" s="9" t="s">
        <v>108</v>
      </c>
      <c r="B10" s="84"/>
      <c r="C10" s="10"/>
      <c r="D10" s="11"/>
      <c r="E10" s="44"/>
      <c r="F10" s="48"/>
      <c r="G10" s="104"/>
      <c r="H10" s="14">
        <f t="shared" si="0"/>
        <v>0</v>
      </c>
      <c r="I10" s="158"/>
      <c r="J10" s="163"/>
      <c r="K10" s="166"/>
    </row>
    <row r="11" spans="1:11" s="3" customFormat="1" ht="11.1" customHeight="1" x14ac:dyDescent="0.25">
      <c r="A11" s="9" t="s">
        <v>109</v>
      </c>
      <c r="B11" s="84"/>
      <c r="C11" s="10"/>
      <c r="D11" s="11"/>
      <c r="E11" s="44"/>
      <c r="F11" s="48"/>
      <c r="G11" s="104"/>
      <c r="H11" s="14">
        <f t="shared" si="0"/>
        <v>0</v>
      </c>
      <c r="I11" s="158"/>
      <c r="J11" s="163"/>
      <c r="K11" s="166"/>
    </row>
    <row r="12" spans="1:11" s="3" customFormat="1" ht="11.1" customHeight="1" x14ac:dyDescent="0.25">
      <c r="A12" s="9" t="s">
        <v>110</v>
      </c>
      <c r="B12" s="84"/>
      <c r="C12" s="10"/>
      <c r="D12" s="11"/>
      <c r="E12" s="44"/>
      <c r="F12" s="48"/>
      <c r="G12" s="104"/>
      <c r="H12" s="14">
        <f t="shared" si="0"/>
        <v>0</v>
      </c>
      <c r="I12" s="158"/>
      <c r="J12" s="163"/>
      <c r="K12" s="166"/>
    </row>
    <row r="13" spans="1:11" s="3" customFormat="1" ht="11.1" customHeight="1" x14ac:dyDescent="0.25">
      <c r="A13" s="9" t="s">
        <v>8</v>
      </c>
      <c r="B13" s="84"/>
      <c r="C13" s="10"/>
      <c r="D13" s="90" t="s">
        <v>44</v>
      </c>
      <c r="E13" s="44"/>
      <c r="F13" s="48"/>
      <c r="G13" s="104"/>
      <c r="H13" s="14">
        <f t="shared" si="0"/>
        <v>0</v>
      </c>
      <c r="I13" s="158"/>
      <c r="J13" s="163"/>
      <c r="K13" s="166"/>
    </row>
    <row r="14" spans="1:11" s="3" customFormat="1" ht="11.1" customHeight="1" thickBot="1" x14ac:dyDescent="0.3">
      <c r="A14" s="135" t="s">
        <v>61</v>
      </c>
      <c r="B14" s="136"/>
      <c r="C14" s="136"/>
      <c r="D14" s="136"/>
      <c r="E14" s="70"/>
      <c r="F14" s="71"/>
      <c r="G14" s="72"/>
      <c r="H14" s="14"/>
      <c r="I14" s="158"/>
      <c r="J14" s="163"/>
      <c r="K14" s="166"/>
    </row>
    <row r="15" spans="1:11" s="3" customFormat="1" ht="11.1" customHeight="1" x14ac:dyDescent="0.25">
      <c r="A15" s="97" t="s">
        <v>60</v>
      </c>
      <c r="B15" s="98"/>
      <c r="C15" s="99"/>
      <c r="D15" s="100"/>
      <c r="E15" s="101"/>
      <c r="F15" s="102"/>
      <c r="G15" s="110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8"/>
      <c r="J15" s="163"/>
      <c r="K15" s="166"/>
    </row>
    <row r="16" spans="1:11" s="3" customFormat="1" ht="11.1" customHeight="1" thickBot="1" x14ac:dyDescent="0.3">
      <c r="A16" s="105" t="s">
        <v>60</v>
      </c>
      <c r="B16" s="105"/>
      <c r="C16" s="105"/>
      <c r="D16" s="57"/>
      <c r="E16" s="55"/>
      <c r="F16" s="58"/>
      <c r="G16" s="106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8"/>
      <c r="J16" s="163"/>
      <c r="K16" s="166"/>
    </row>
    <row r="17" spans="1:11" s="3" customFormat="1" ht="11.1" customHeight="1" x14ac:dyDescent="0.25">
      <c r="A17" s="62" t="s">
        <v>63</v>
      </c>
      <c r="B17" s="63"/>
      <c r="C17" s="63"/>
      <c r="D17" s="64"/>
      <c r="E17" s="65"/>
      <c r="F17" s="66"/>
      <c r="G17" s="110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8"/>
      <c r="J17" s="163"/>
      <c r="K17" s="166"/>
    </row>
    <row r="18" spans="1:11" s="3" customFormat="1" ht="18" customHeight="1" thickBot="1" x14ac:dyDescent="0.3">
      <c r="A18" s="10" t="s">
        <v>12</v>
      </c>
      <c r="B18" s="115" t="s">
        <v>68</v>
      </c>
      <c r="C18" s="10"/>
      <c r="D18" s="103"/>
      <c r="E18" s="44"/>
      <c r="F18" s="48"/>
      <c r="G18" s="104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8"/>
      <c r="J18" s="163"/>
      <c r="K18" s="166"/>
    </row>
    <row r="19" spans="1:11" s="3" customFormat="1" ht="11.1" customHeight="1" thickBot="1" x14ac:dyDescent="0.3">
      <c r="A19" s="107" t="s">
        <v>64</v>
      </c>
      <c r="B19" s="108"/>
      <c r="C19" s="68"/>
      <c r="D19" s="108"/>
      <c r="E19" s="56"/>
      <c r="F19" s="109"/>
      <c r="G19" s="111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8"/>
      <c r="J19" s="80" t="e">
        <f>H20/F20</f>
        <v>#DIV/0!</v>
      </c>
      <c r="K19" s="166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3">
        <f>SUM(F2:F19)</f>
        <v>0</v>
      </c>
      <c r="G20" s="14"/>
      <c r="H20" s="14">
        <f>SUM(H2:H19)</f>
        <v>0</v>
      </c>
      <c r="I20" s="159"/>
      <c r="J20" s="165" t="s">
        <v>100</v>
      </c>
      <c r="K20" s="166"/>
    </row>
    <row r="21" spans="1:11" s="3" customFormat="1" ht="14.25" customHeight="1" x14ac:dyDescent="0.25">
      <c r="A21" s="38" t="s">
        <v>32</v>
      </c>
      <c r="B21" s="83" t="s">
        <v>42</v>
      </c>
      <c r="C21" s="39" t="s">
        <v>45</v>
      </c>
      <c r="D21" s="39" t="s">
        <v>43</v>
      </c>
      <c r="E21" s="39" t="s">
        <v>9</v>
      </c>
      <c r="F21" s="39" t="s">
        <v>2</v>
      </c>
      <c r="G21" s="39" t="s">
        <v>0</v>
      </c>
      <c r="H21" s="30"/>
      <c r="I21" s="159"/>
      <c r="J21" s="166"/>
      <c r="K21" s="166"/>
    </row>
    <row r="22" spans="1:11" s="3" customFormat="1" ht="11.1" customHeight="1" x14ac:dyDescent="0.25">
      <c r="A22" s="15" t="s">
        <v>13</v>
      </c>
      <c r="B22" s="86" t="s">
        <v>49</v>
      </c>
      <c r="C22" s="59"/>
      <c r="D22" s="91" t="s">
        <v>44</v>
      </c>
      <c r="E22" s="44"/>
      <c r="F22" s="44"/>
      <c r="G22" s="46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9"/>
      <c r="J22" s="166"/>
      <c r="K22" s="166"/>
    </row>
    <row r="23" spans="1:11" s="3" customFormat="1" ht="11.1" customHeight="1" x14ac:dyDescent="0.25">
      <c r="A23" s="15" t="s">
        <v>14</v>
      </c>
      <c r="B23" s="86" t="s">
        <v>52</v>
      </c>
      <c r="C23" s="16"/>
      <c r="D23" s="91" t="s">
        <v>44</v>
      </c>
      <c r="E23" s="44"/>
      <c r="F23" s="44"/>
      <c r="G23" s="46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9"/>
      <c r="J23" s="166"/>
      <c r="K23" s="166"/>
    </row>
    <row r="24" spans="1:11" s="3" customFormat="1" ht="11.1" customHeight="1" x14ac:dyDescent="0.25">
      <c r="A24" s="15" t="s">
        <v>15</v>
      </c>
      <c r="B24" s="86" t="s">
        <v>50</v>
      </c>
      <c r="C24" s="16"/>
      <c r="D24" s="91" t="s">
        <v>44</v>
      </c>
      <c r="E24" s="44"/>
      <c r="F24" s="44"/>
      <c r="G24" s="46"/>
      <c r="H24" s="12">
        <f t="shared" si="1"/>
        <v>0</v>
      </c>
      <c r="I24" s="159"/>
      <c r="J24" s="166"/>
      <c r="K24" s="166"/>
    </row>
    <row r="25" spans="1:11" s="3" customFormat="1" ht="11.1" customHeight="1" x14ac:dyDescent="0.25">
      <c r="A25" s="15" t="s">
        <v>36</v>
      </c>
      <c r="B25" s="86" t="s">
        <v>51</v>
      </c>
      <c r="C25" s="16"/>
      <c r="D25" s="91" t="s">
        <v>44</v>
      </c>
      <c r="E25" s="44"/>
      <c r="F25" s="44"/>
      <c r="G25" s="46"/>
      <c r="H25" s="12">
        <f t="shared" si="1"/>
        <v>0</v>
      </c>
      <c r="I25" s="159"/>
      <c r="J25" s="166"/>
      <c r="K25" s="166"/>
    </row>
    <row r="26" spans="1:11" s="3" customFormat="1" ht="11.1" customHeight="1" thickBot="1" x14ac:dyDescent="0.3">
      <c r="A26" s="15" t="s">
        <v>16</v>
      </c>
      <c r="B26" s="86"/>
      <c r="C26" s="16"/>
      <c r="D26" s="91" t="s">
        <v>44</v>
      </c>
      <c r="E26" s="44"/>
      <c r="F26" s="44"/>
      <c r="G26" s="46"/>
      <c r="H26" s="12">
        <f t="shared" si="1"/>
        <v>0</v>
      </c>
      <c r="I26" s="160"/>
      <c r="J26" s="166"/>
      <c r="K26" s="166"/>
    </row>
    <row r="27" spans="1:11" s="3" customFormat="1" ht="28.5" customHeight="1" thickBot="1" x14ac:dyDescent="0.3">
      <c r="A27" s="51" t="s">
        <v>17</v>
      </c>
      <c r="B27" s="86" t="s">
        <v>111</v>
      </c>
      <c r="C27" s="130" t="s">
        <v>112</v>
      </c>
      <c r="D27" s="92" t="s">
        <v>44</v>
      </c>
      <c r="E27" s="50"/>
      <c r="F27" s="50"/>
      <c r="G27" s="52"/>
      <c r="H27" s="12">
        <f t="shared" si="1"/>
        <v>0</v>
      </c>
      <c r="I27" s="80" t="e">
        <f>SUM(H20+H28)/SUM(F20+F28)</f>
        <v>#DIV/0!</v>
      </c>
      <c r="J27" s="166"/>
      <c r="K27" s="166"/>
    </row>
    <row r="28" spans="1:11" s="3" customFormat="1" ht="7.5" customHeight="1" thickBot="1" x14ac:dyDescent="0.3">
      <c r="A28" s="144"/>
      <c r="B28" s="144"/>
      <c r="C28" s="144"/>
      <c r="D28" s="144"/>
      <c r="E28" s="69"/>
      <c r="F28" s="13">
        <f>SUM(F22:F27)</f>
        <v>0</v>
      </c>
      <c r="G28" s="14"/>
      <c r="H28" s="14">
        <f>SUM(H22:H27)</f>
        <v>0</v>
      </c>
      <c r="I28" s="168" t="s">
        <v>104</v>
      </c>
      <c r="J28" s="166"/>
      <c r="K28" s="166"/>
    </row>
    <row r="29" spans="1:11" s="3" customFormat="1" ht="13.5" customHeight="1" x14ac:dyDescent="0.15">
      <c r="A29" s="145" t="s">
        <v>102</v>
      </c>
      <c r="B29" s="146"/>
      <c r="C29" s="146"/>
      <c r="D29" s="146"/>
      <c r="E29" s="146"/>
      <c r="F29" s="146"/>
      <c r="G29" s="147"/>
      <c r="H29" s="14"/>
      <c r="I29" s="169"/>
      <c r="J29" s="166"/>
      <c r="K29" s="166"/>
    </row>
    <row r="30" spans="1:11" s="3" customFormat="1" ht="20.25" customHeight="1" x14ac:dyDescent="0.15">
      <c r="A30" s="148" t="s">
        <v>116</v>
      </c>
      <c r="B30" s="149"/>
      <c r="C30" s="149"/>
      <c r="D30" s="149"/>
      <c r="E30" s="149"/>
      <c r="F30" s="149"/>
      <c r="G30" s="150"/>
      <c r="H30" s="14"/>
      <c r="I30" s="169"/>
      <c r="J30" s="166"/>
      <c r="K30" s="166"/>
    </row>
    <row r="31" spans="1:11" s="3" customFormat="1" ht="2.25" customHeight="1" thickBot="1" x14ac:dyDescent="0.3">
      <c r="A31" s="124"/>
      <c r="B31" s="24"/>
      <c r="C31" s="24"/>
      <c r="D31" s="24"/>
      <c r="E31" s="24"/>
      <c r="F31" s="28"/>
      <c r="G31" s="125"/>
      <c r="H31" s="20"/>
      <c r="I31" s="169"/>
      <c r="J31" s="166"/>
      <c r="K31" s="166"/>
    </row>
    <row r="32" spans="1:11" s="3" customFormat="1" ht="14.25" customHeight="1" x14ac:dyDescent="0.25">
      <c r="A32" s="40" t="s">
        <v>33</v>
      </c>
      <c r="B32" s="39" t="s">
        <v>42</v>
      </c>
      <c r="C32" s="39" t="s">
        <v>45</v>
      </c>
      <c r="D32" s="39" t="s">
        <v>43</v>
      </c>
      <c r="E32" s="39" t="s">
        <v>9</v>
      </c>
      <c r="F32" s="39" t="s">
        <v>2</v>
      </c>
      <c r="G32" s="121" t="s">
        <v>0</v>
      </c>
      <c r="H32" s="30"/>
      <c r="I32" s="169"/>
      <c r="J32" s="166"/>
      <c r="K32" s="166"/>
    </row>
    <row r="33" spans="1:11" s="3" customFormat="1" ht="11.1" customHeight="1" x14ac:dyDescent="0.25">
      <c r="A33" s="25" t="s">
        <v>1</v>
      </c>
      <c r="B33" s="16" t="s">
        <v>113</v>
      </c>
      <c r="C33" s="49"/>
      <c r="D33" s="91" t="s">
        <v>44</v>
      </c>
      <c r="E33" s="44"/>
      <c r="F33" s="44"/>
      <c r="G33" s="120"/>
      <c r="H33" s="12">
        <f t="shared" ref="H33:H62" si="2"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9"/>
      <c r="J33" s="166"/>
      <c r="K33" s="166"/>
    </row>
    <row r="34" spans="1:11" s="3" customFormat="1" ht="11.1" customHeight="1" x14ac:dyDescent="0.25">
      <c r="A34" s="74" t="s">
        <v>34</v>
      </c>
      <c r="B34" s="67" t="s">
        <v>53</v>
      </c>
      <c r="C34" s="49"/>
      <c r="D34" s="91" t="s">
        <v>44</v>
      </c>
      <c r="E34" s="44"/>
      <c r="F34" s="44"/>
      <c r="G34" s="120"/>
      <c r="H34" s="12">
        <f t="shared" si="2"/>
        <v>0</v>
      </c>
      <c r="I34" s="169"/>
      <c r="J34" s="166"/>
      <c r="K34" s="166"/>
    </row>
    <row r="35" spans="1:11" s="3" customFormat="1" ht="11.1" customHeight="1" x14ac:dyDescent="0.25">
      <c r="A35" s="25" t="s">
        <v>18</v>
      </c>
      <c r="B35" s="16" t="s">
        <v>62</v>
      </c>
      <c r="C35" s="49"/>
      <c r="D35" s="91" t="s">
        <v>44</v>
      </c>
      <c r="E35" s="44"/>
      <c r="F35" s="44"/>
      <c r="G35" s="120"/>
      <c r="H35" s="12">
        <f t="shared" si="2"/>
        <v>0</v>
      </c>
      <c r="I35" s="169"/>
      <c r="J35" s="166"/>
      <c r="K35" s="166"/>
    </row>
    <row r="36" spans="1:11" s="3" customFormat="1" ht="11.1" customHeight="1" x14ac:dyDescent="0.25">
      <c r="A36" s="25" t="s">
        <v>19</v>
      </c>
      <c r="B36" s="16" t="s">
        <v>113</v>
      </c>
      <c r="C36" s="16"/>
      <c r="D36" s="91" t="s">
        <v>44</v>
      </c>
      <c r="E36" s="44"/>
      <c r="F36" s="44"/>
      <c r="G36" s="120"/>
      <c r="H36" s="12">
        <f t="shared" si="2"/>
        <v>0</v>
      </c>
      <c r="I36" s="169"/>
      <c r="J36" s="166"/>
      <c r="K36" s="166"/>
    </row>
    <row r="37" spans="1:11" s="3" customFormat="1" ht="11.1" customHeight="1" x14ac:dyDescent="0.25">
      <c r="A37" s="25" t="s">
        <v>117</v>
      </c>
      <c r="B37" s="16" t="s">
        <v>54</v>
      </c>
      <c r="C37" s="16"/>
      <c r="D37" s="91" t="s">
        <v>44</v>
      </c>
      <c r="E37" s="44"/>
      <c r="F37" s="44"/>
      <c r="G37" s="120"/>
      <c r="H37" s="12">
        <f t="shared" si="2"/>
        <v>0</v>
      </c>
      <c r="I37" s="169"/>
      <c r="J37" s="166"/>
      <c r="K37" s="166"/>
    </row>
    <row r="38" spans="1:11" s="3" customFormat="1" ht="27" customHeight="1" thickBot="1" x14ac:dyDescent="0.3">
      <c r="A38" s="26" t="s">
        <v>20</v>
      </c>
      <c r="B38" s="116" t="s">
        <v>101</v>
      </c>
      <c r="C38" s="116" t="s">
        <v>85</v>
      </c>
      <c r="D38" s="131" t="s">
        <v>44</v>
      </c>
      <c r="E38" s="45"/>
      <c r="F38" s="45"/>
      <c r="G38" s="52"/>
      <c r="H38" s="12">
        <f t="shared" si="2"/>
        <v>0</v>
      </c>
      <c r="I38" s="169"/>
      <c r="J38" s="166"/>
      <c r="K38" s="166"/>
    </row>
    <row r="39" spans="1:11" s="3" customFormat="1" ht="5.25" customHeight="1" thickBot="1" x14ac:dyDescent="0.3">
      <c r="A39" s="118"/>
      <c r="B39" s="119"/>
      <c r="C39" s="119"/>
      <c r="D39" s="34"/>
      <c r="E39" s="128"/>
      <c r="F39" s="128"/>
      <c r="G39" s="129"/>
      <c r="H39" s="12"/>
      <c r="I39" s="169"/>
      <c r="J39" s="166"/>
      <c r="K39" s="166"/>
    </row>
    <row r="40" spans="1:11" s="3" customFormat="1" ht="16.5" customHeight="1" thickBot="1" x14ac:dyDescent="0.3">
      <c r="A40" s="114" t="s">
        <v>94</v>
      </c>
      <c r="B40" s="161" t="s">
        <v>103</v>
      </c>
      <c r="C40" s="161"/>
      <c r="D40" s="161"/>
      <c r="E40" s="161"/>
      <c r="F40" s="126">
        <f>SUM(F20+F28+F33+F34+F36+F37)</f>
        <v>0</v>
      </c>
      <c r="G40" s="127"/>
      <c r="H40" s="12">
        <f>SUM(H20+H28+H33+H34+H36+H37)</f>
        <v>0</v>
      </c>
      <c r="I40" s="169"/>
      <c r="J40" s="166"/>
      <c r="K40" s="166"/>
    </row>
    <row r="41" spans="1:11" s="3" customFormat="1" ht="11.1" customHeight="1" thickBot="1" x14ac:dyDescent="0.3">
      <c r="A41" s="154" t="s">
        <v>95</v>
      </c>
      <c r="B41" s="155"/>
      <c r="C41" s="155"/>
      <c r="D41" s="155"/>
      <c r="E41" s="155"/>
      <c r="F41" s="155"/>
      <c r="G41" s="156"/>
      <c r="H41" s="12"/>
      <c r="I41" s="80" t="e">
        <f>SUM(H40)/SUM(F40)</f>
        <v>#DIV/0!</v>
      </c>
      <c r="J41" s="166"/>
      <c r="K41" s="166"/>
    </row>
    <row r="42" spans="1:11" s="3" customFormat="1" ht="10.5" customHeight="1" x14ac:dyDescent="0.25">
      <c r="A42" s="15" t="s">
        <v>21</v>
      </c>
      <c r="B42" s="86" t="s">
        <v>55</v>
      </c>
      <c r="C42" s="60"/>
      <c r="D42" s="91" t="s">
        <v>44</v>
      </c>
      <c r="E42" s="44"/>
      <c r="F42" s="44"/>
      <c r="G42" s="120"/>
      <c r="H42" s="12">
        <f t="shared" si="2"/>
        <v>0</v>
      </c>
      <c r="I42" s="170"/>
      <c r="J42" s="166"/>
      <c r="K42" s="166"/>
    </row>
    <row r="43" spans="1:11" s="3" customFormat="1" ht="15.75" customHeight="1" thickBot="1" x14ac:dyDescent="0.3">
      <c r="A43" s="18" t="s">
        <v>22</v>
      </c>
      <c r="B43" s="88" t="s">
        <v>56</v>
      </c>
      <c r="C43" s="19"/>
      <c r="D43" s="131" t="s">
        <v>44</v>
      </c>
      <c r="E43" s="45"/>
      <c r="F43" s="45"/>
      <c r="G43" s="52"/>
      <c r="H43" s="12">
        <f t="shared" si="2"/>
        <v>0</v>
      </c>
      <c r="I43" s="171"/>
      <c r="J43" s="166"/>
      <c r="K43" s="166"/>
    </row>
    <row r="44" spans="1:11" s="3" customFormat="1" ht="11.1" customHeight="1" x14ac:dyDescent="0.25">
      <c r="A44" s="154" t="s">
        <v>96</v>
      </c>
      <c r="B44" s="155"/>
      <c r="C44" s="155"/>
      <c r="D44" s="155"/>
      <c r="E44" s="155"/>
      <c r="F44" s="155"/>
      <c r="G44" s="156"/>
      <c r="H44" s="12"/>
      <c r="I44" s="171"/>
      <c r="J44" s="166"/>
      <c r="K44" s="166"/>
    </row>
    <row r="45" spans="1:11" s="3" customFormat="1" ht="15" customHeight="1" x14ac:dyDescent="0.25">
      <c r="A45" s="15" t="s">
        <v>87</v>
      </c>
      <c r="B45" s="87" t="s">
        <v>86</v>
      </c>
      <c r="C45" s="94"/>
      <c r="D45" s="91" t="s">
        <v>44</v>
      </c>
      <c r="E45" s="44"/>
      <c r="F45" s="44"/>
      <c r="G45" s="120"/>
      <c r="H45" s="12">
        <f t="shared" si="2"/>
        <v>0</v>
      </c>
      <c r="I45" s="171"/>
      <c r="J45" s="166"/>
      <c r="K45" s="166"/>
    </row>
    <row r="46" spans="1:11" s="3" customFormat="1" ht="11.1" customHeight="1" x14ac:dyDescent="0.25">
      <c r="A46" s="15" t="s">
        <v>24</v>
      </c>
      <c r="B46" s="21" t="s">
        <v>57</v>
      </c>
      <c r="C46" s="16"/>
      <c r="D46" s="91" t="s">
        <v>44</v>
      </c>
      <c r="E46" s="44"/>
      <c r="F46" s="44"/>
      <c r="G46" s="120"/>
      <c r="H46" s="12">
        <f t="shared" si="2"/>
        <v>0</v>
      </c>
      <c r="I46" s="171"/>
      <c r="J46" s="166"/>
      <c r="K46" s="166"/>
    </row>
    <row r="47" spans="1:11" s="3" customFormat="1" ht="11.1" customHeight="1" x14ac:dyDescent="0.25">
      <c r="A47" s="15" t="s">
        <v>25</v>
      </c>
      <c r="B47" s="87" t="s">
        <v>58</v>
      </c>
      <c r="C47" s="16"/>
      <c r="D47" s="91" t="s">
        <v>44</v>
      </c>
      <c r="E47" s="44"/>
      <c r="F47" s="44"/>
      <c r="G47" s="120"/>
      <c r="H47" s="12">
        <f t="shared" si="2"/>
        <v>0</v>
      </c>
      <c r="I47" s="171"/>
      <c r="J47" s="166"/>
      <c r="K47" s="166"/>
    </row>
    <row r="48" spans="1:11" s="3" customFormat="1" ht="17.25" customHeight="1" x14ac:dyDescent="0.25">
      <c r="A48" s="15" t="s">
        <v>23</v>
      </c>
      <c r="B48" s="117" t="s">
        <v>88</v>
      </c>
      <c r="C48" s="95"/>
      <c r="D48" s="91" t="s">
        <v>44</v>
      </c>
      <c r="E48" s="44"/>
      <c r="F48" s="44"/>
      <c r="G48" s="120"/>
      <c r="H48" s="12">
        <f t="shared" si="2"/>
        <v>0</v>
      </c>
      <c r="I48" s="171"/>
      <c r="J48" s="166"/>
      <c r="K48" s="166"/>
    </row>
    <row r="49" spans="1:11" s="3" customFormat="1" ht="11.1" customHeight="1" x14ac:dyDescent="0.25">
      <c r="A49" s="15" t="s">
        <v>35</v>
      </c>
      <c r="B49" s="67" t="s">
        <v>56</v>
      </c>
      <c r="C49" s="16"/>
      <c r="D49" s="91" t="s">
        <v>44</v>
      </c>
      <c r="E49" s="44"/>
      <c r="F49" s="44"/>
      <c r="G49" s="120"/>
      <c r="H49" s="12">
        <f t="shared" si="2"/>
        <v>0</v>
      </c>
      <c r="I49" s="171"/>
      <c r="J49" s="166"/>
      <c r="K49" s="166"/>
    </row>
    <row r="50" spans="1:11" s="3" customFormat="1" ht="11.1" customHeight="1" x14ac:dyDescent="0.25">
      <c r="A50" s="113" t="s">
        <v>26</v>
      </c>
      <c r="B50" s="16" t="s">
        <v>56</v>
      </c>
      <c r="C50" s="96"/>
      <c r="D50" s="91" t="s">
        <v>44</v>
      </c>
      <c r="E50" s="44"/>
      <c r="F50" s="44"/>
      <c r="G50" s="120"/>
      <c r="H50" s="12">
        <f t="shared" si="2"/>
        <v>0</v>
      </c>
      <c r="I50" s="171"/>
      <c r="J50" s="166"/>
      <c r="K50" s="166"/>
    </row>
    <row r="51" spans="1:11" s="3" customFormat="1" ht="11.1" customHeight="1" thickBot="1" x14ac:dyDescent="0.3">
      <c r="A51" s="18" t="s">
        <v>69</v>
      </c>
      <c r="B51" s="19" t="s">
        <v>70</v>
      </c>
      <c r="C51" s="47"/>
      <c r="D51" s="131" t="s">
        <v>44</v>
      </c>
      <c r="E51" s="45"/>
      <c r="F51" s="45"/>
      <c r="G51" s="52"/>
      <c r="H51" s="12">
        <f t="shared" si="2"/>
        <v>0</v>
      </c>
      <c r="I51" s="171"/>
      <c r="J51" s="166"/>
      <c r="K51" s="166"/>
    </row>
    <row r="52" spans="1:11" s="3" customFormat="1" ht="11.1" customHeight="1" x14ac:dyDescent="0.25">
      <c r="A52" s="154" t="s">
        <v>97</v>
      </c>
      <c r="B52" s="155"/>
      <c r="C52" s="155"/>
      <c r="D52" s="155"/>
      <c r="E52" s="155"/>
      <c r="F52" s="155"/>
      <c r="G52" s="156"/>
      <c r="H52" s="12"/>
      <c r="I52" s="171"/>
      <c r="J52" s="166"/>
      <c r="K52" s="166"/>
    </row>
    <row r="53" spans="1:11" s="3" customFormat="1" ht="11.1" customHeight="1" x14ac:dyDescent="0.25">
      <c r="A53" s="15" t="s">
        <v>27</v>
      </c>
      <c r="B53" s="86" t="s">
        <v>56</v>
      </c>
      <c r="C53" s="49"/>
      <c r="D53" s="91" t="s">
        <v>44</v>
      </c>
      <c r="E53" s="44"/>
      <c r="F53" s="44"/>
      <c r="G53" s="120"/>
      <c r="H53" s="12">
        <f t="shared" si="2"/>
        <v>0</v>
      </c>
      <c r="I53" s="171"/>
      <c r="J53" s="166"/>
      <c r="K53" s="166"/>
    </row>
    <row r="54" spans="1:11" s="3" customFormat="1" ht="11.1" customHeight="1" thickBot="1" x14ac:dyDescent="0.3">
      <c r="A54" s="18" t="s">
        <v>28</v>
      </c>
      <c r="B54" s="88" t="s">
        <v>56</v>
      </c>
      <c r="C54" s="47"/>
      <c r="D54" s="131" t="s">
        <v>44</v>
      </c>
      <c r="E54" s="45"/>
      <c r="F54" s="45"/>
      <c r="G54" s="52"/>
      <c r="H54" s="12">
        <f t="shared" si="2"/>
        <v>0</v>
      </c>
      <c r="I54" s="171"/>
      <c r="J54" s="166"/>
      <c r="K54" s="166"/>
    </row>
    <row r="55" spans="1:11" s="3" customFormat="1" ht="11.1" customHeight="1" x14ac:dyDescent="0.25">
      <c r="A55" s="154" t="s">
        <v>98</v>
      </c>
      <c r="B55" s="155"/>
      <c r="C55" s="155"/>
      <c r="D55" s="155"/>
      <c r="E55" s="155"/>
      <c r="F55" s="155"/>
      <c r="G55" s="156"/>
      <c r="H55" s="12"/>
      <c r="I55" s="171"/>
      <c r="J55" s="166"/>
      <c r="K55" s="166"/>
    </row>
    <row r="56" spans="1:11" s="3" customFormat="1" ht="11.1" customHeight="1" x14ac:dyDescent="0.25">
      <c r="A56" s="25" t="s">
        <v>29</v>
      </c>
      <c r="B56" s="16"/>
      <c r="C56" s="49"/>
      <c r="D56" s="91" t="s">
        <v>44</v>
      </c>
      <c r="E56" s="44"/>
      <c r="F56" s="44"/>
      <c r="G56" s="120"/>
      <c r="H56" s="12">
        <f t="shared" si="2"/>
        <v>0</v>
      </c>
      <c r="I56" s="171"/>
      <c r="J56" s="166"/>
      <c r="K56" s="166"/>
    </row>
    <row r="57" spans="1:11" s="3" customFormat="1" ht="19.5" customHeight="1" x14ac:dyDescent="0.25">
      <c r="A57" s="25" t="s">
        <v>30</v>
      </c>
      <c r="B57" s="16" t="s">
        <v>89</v>
      </c>
      <c r="C57" s="49"/>
      <c r="D57" s="91" t="s">
        <v>44</v>
      </c>
      <c r="E57" s="44"/>
      <c r="F57" s="44"/>
      <c r="G57" s="120"/>
      <c r="H57" s="12">
        <f t="shared" si="2"/>
        <v>0</v>
      </c>
      <c r="I57" s="171"/>
      <c r="J57" s="166"/>
      <c r="K57" s="166"/>
    </row>
    <row r="58" spans="1:11" s="3" customFormat="1" ht="10.5" customHeight="1" thickBot="1" x14ac:dyDescent="0.3">
      <c r="A58" s="18" t="s">
        <v>31</v>
      </c>
      <c r="B58" s="88" t="s">
        <v>56</v>
      </c>
      <c r="C58" s="47"/>
      <c r="D58" s="131" t="s">
        <v>44</v>
      </c>
      <c r="E58" s="45"/>
      <c r="F58" s="45"/>
      <c r="G58" s="52"/>
      <c r="H58" s="12">
        <f t="shared" si="2"/>
        <v>0</v>
      </c>
      <c r="I58" s="172"/>
      <c r="J58" s="166"/>
      <c r="K58" s="166"/>
    </row>
    <row r="59" spans="1:11" s="3" customFormat="1" ht="10.5" customHeight="1" x14ac:dyDescent="0.25">
      <c r="A59" s="114" t="s">
        <v>84</v>
      </c>
      <c r="B59" s="83" t="s">
        <v>42</v>
      </c>
      <c r="C59" s="39" t="s">
        <v>45</v>
      </c>
      <c r="D59" s="39" t="s">
        <v>43</v>
      </c>
      <c r="E59" s="39" t="s">
        <v>9</v>
      </c>
      <c r="F59" s="39" t="s">
        <v>2</v>
      </c>
      <c r="G59" s="121" t="s">
        <v>0</v>
      </c>
      <c r="H59" s="17"/>
      <c r="I59" s="162" t="s">
        <v>4</v>
      </c>
      <c r="J59" s="166"/>
      <c r="K59" s="166"/>
    </row>
    <row r="60" spans="1:11" s="3" customFormat="1" ht="10.5" customHeight="1" x14ac:dyDescent="0.25">
      <c r="A60" s="15" t="s">
        <v>91</v>
      </c>
      <c r="B60" s="89" t="s">
        <v>114</v>
      </c>
      <c r="C60" s="53"/>
      <c r="D60" s="132" t="s">
        <v>44</v>
      </c>
      <c r="E60" s="44"/>
      <c r="F60" s="44"/>
      <c r="G60" s="120"/>
      <c r="H60" s="17">
        <f t="shared" si="2"/>
        <v>0</v>
      </c>
      <c r="I60" s="163"/>
      <c r="J60" s="166"/>
      <c r="K60" s="166"/>
    </row>
    <row r="61" spans="1:11" s="3" customFormat="1" ht="10.5" customHeight="1" x14ac:dyDescent="0.25">
      <c r="A61" s="15" t="s">
        <v>91</v>
      </c>
      <c r="B61" s="89" t="s">
        <v>114</v>
      </c>
      <c r="C61" s="53"/>
      <c r="D61" s="132" t="s">
        <v>44</v>
      </c>
      <c r="E61" s="44"/>
      <c r="F61" s="44"/>
      <c r="G61" s="120"/>
      <c r="H61" s="17">
        <f t="shared" si="2"/>
        <v>0</v>
      </c>
      <c r="I61" s="163"/>
      <c r="J61" s="166"/>
      <c r="K61" s="166"/>
    </row>
    <row r="62" spans="1:11" s="3" customFormat="1" ht="12" thickBot="1" x14ac:dyDescent="0.3">
      <c r="A62" s="54" t="s">
        <v>91</v>
      </c>
      <c r="B62" s="93" t="s">
        <v>114</v>
      </c>
      <c r="C62" s="19"/>
      <c r="D62" s="131" t="s">
        <v>44</v>
      </c>
      <c r="E62" s="56"/>
      <c r="F62" s="56"/>
      <c r="G62" s="52"/>
      <c r="H62" s="17">
        <f t="shared" si="2"/>
        <v>0</v>
      </c>
      <c r="I62" s="163"/>
      <c r="J62" s="166"/>
      <c r="K62" s="166"/>
    </row>
    <row r="63" spans="1:11" s="3" customFormat="1" ht="7.5" customHeight="1" thickBot="1" x14ac:dyDescent="0.3">
      <c r="A63" s="151"/>
      <c r="B63" s="152"/>
      <c r="C63" s="152"/>
      <c r="D63" s="152"/>
      <c r="E63" s="152"/>
      <c r="F63" s="152"/>
      <c r="G63" s="153"/>
      <c r="H63" s="30"/>
      <c r="I63" s="163"/>
      <c r="J63" s="166"/>
      <c r="K63" s="166"/>
    </row>
    <row r="64" spans="1:11" s="3" customFormat="1" ht="14.25" customHeight="1" x14ac:dyDescent="0.25">
      <c r="A64" s="112" t="s">
        <v>99</v>
      </c>
      <c r="B64" s="83" t="s">
        <v>42</v>
      </c>
      <c r="C64" s="39" t="s">
        <v>45</v>
      </c>
      <c r="D64" s="39" t="s">
        <v>43</v>
      </c>
      <c r="E64" s="61" t="s">
        <v>9</v>
      </c>
      <c r="F64" s="61" t="s">
        <v>2</v>
      </c>
      <c r="G64" s="122" t="s">
        <v>0</v>
      </c>
      <c r="H64" s="28"/>
      <c r="I64" s="163"/>
      <c r="J64" s="166"/>
      <c r="K64" s="166"/>
    </row>
    <row r="65" spans="1:11" s="3" customFormat="1" ht="11.1" customHeight="1" x14ac:dyDescent="0.25">
      <c r="A65" s="15" t="s">
        <v>71</v>
      </c>
      <c r="B65" s="86" t="s">
        <v>90</v>
      </c>
      <c r="C65" s="16"/>
      <c r="D65" s="91" t="s">
        <v>44</v>
      </c>
      <c r="E65" s="44"/>
      <c r="F65" s="44"/>
      <c r="G65" s="120"/>
      <c r="H65" s="12">
        <f>IF(G65="A+",12,IF(G65="A",12,IF(G65="A-",11.01,IF(G65="B+",9.99,IF(G65="B",9,IF(G65="B-",8.01,IF(G65="C+",6.99,IF(G65="C",6,IF(G65="C-",5.01,IF(G65="D+",3.99,IF(G65="D",3,IF(G65="D-",2.01,IF(G65="F",0,IF(G65="P",0,0))))))))))))))</f>
        <v>0</v>
      </c>
      <c r="I65" s="163"/>
      <c r="J65" s="166"/>
      <c r="K65" s="166"/>
    </row>
    <row r="66" spans="1:11" s="3" customFormat="1" ht="11.1" customHeight="1" x14ac:dyDescent="0.25">
      <c r="A66" s="15" t="s">
        <v>72</v>
      </c>
      <c r="B66" s="86" t="s">
        <v>73</v>
      </c>
      <c r="C66" s="16"/>
      <c r="D66" s="91" t="s">
        <v>44</v>
      </c>
      <c r="E66" s="44"/>
      <c r="F66" s="44"/>
      <c r="G66" s="120"/>
      <c r="H66" s="12">
        <f t="shared" ref="H66:H71" si="3">IF(G66="A+",12,IF(G66="A",12,IF(G66="A-",11.01,IF(G66="B+",9.99,IF(G66="B",9,IF(G66="B-",8.01,IF(G66="C+",6.99,IF(G66="C",6,IF(G66="C-",5.01,IF(G66="D+",3.99,IF(G66="D",3,IF(G66="D-",2.01,IF(G66="F",0,IF(G66="P",0,0))))))))))))))</f>
        <v>0</v>
      </c>
      <c r="I66" s="163"/>
      <c r="J66" s="166"/>
      <c r="K66" s="166"/>
    </row>
    <row r="67" spans="1:11" s="3" customFormat="1" ht="11.1" customHeight="1" x14ac:dyDescent="0.25">
      <c r="A67" s="15" t="s">
        <v>74</v>
      </c>
      <c r="B67" s="86" t="s">
        <v>75</v>
      </c>
      <c r="C67" s="16"/>
      <c r="D67" s="91" t="s">
        <v>44</v>
      </c>
      <c r="E67" s="44"/>
      <c r="F67" s="44"/>
      <c r="G67" s="120"/>
      <c r="H67" s="12">
        <f t="shared" si="3"/>
        <v>0</v>
      </c>
      <c r="I67" s="163"/>
      <c r="J67" s="166"/>
      <c r="K67" s="166"/>
    </row>
    <row r="68" spans="1:11" s="3" customFormat="1" ht="11.1" customHeight="1" x14ac:dyDescent="0.25">
      <c r="A68" s="15" t="s">
        <v>76</v>
      </c>
      <c r="B68" s="86" t="s">
        <v>77</v>
      </c>
      <c r="C68" s="16"/>
      <c r="D68" s="91" t="s">
        <v>44</v>
      </c>
      <c r="E68" s="44"/>
      <c r="F68" s="44"/>
      <c r="G68" s="120"/>
      <c r="H68" s="12">
        <f t="shared" si="3"/>
        <v>0</v>
      </c>
      <c r="I68" s="163"/>
      <c r="J68" s="166"/>
      <c r="K68" s="166"/>
    </row>
    <row r="69" spans="1:11" s="3" customFormat="1" ht="11.1" customHeight="1" x14ac:dyDescent="0.25">
      <c r="A69" s="113" t="s">
        <v>78</v>
      </c>
      <c r="B69" s="89" t="s">
        <v>79</v>
      </c>
      <c r="C69" s="16"/>
      <c r="D69" s="132" t="s">
        <v>44</v>
      </c>
      <c r="E69" s="44"/>
      <c r="F69" s="44"/>
      <c r="G69" s="120"/>
      <c r="H69" s="12">
        <f t="shared" si="3"/>
        <v>0</v>
      </c>
      <c r="I69" s="163"/>
      <c r="J69" s="166"/>
      <c r="K69" s="166"/>
    </row>
    <row r="70" spans="1:11" s="3" customFormat="1" ht="11.1" customHeight="1" x14ac:dyDescent="0.25">
      <c r="A70" s="113" t="s">
        <v>80</v>
      </c>
      <c r="B70" s="89" t="s">
        <v>81</v>
      </c>
      <c r="C70" s="16"/>
      <c r="D70" s="132" t="s">
        <v>44</v>
      </c>
      <c r="E70" s="44"/>
      <c r="F70" s="44"/>
      <c r="G70" s="120"/>
      <c r="H70" s="12">
        <f t="shared" si="3"/>
        <v>0</v>
      </c>
      <c r="I70" s="163"/>
      <c r="J70" s="166"/>
      <c r="K70" s="166"/>
    </row>
    <row r="71" spans="1:11" s="3" customFormat="1" ht="9.75" customHeight="1" thickBot="1" x14ac:dyDescent="0.3">
      <c r="A71" s="18" t="s">
        <v>82</v>
      </c>
      <c r="B71" s="88" t="s">
        <v>83</v>
      </c>
      <c r="C71" s="47"/>
      <c r="D71" s="131" t="s">
        <v>44</v>
      </c>
      <c r="E71" s="56"/>
      <c r="F71" s="56"/>
      <c r="G71" s="123"/>
      <c r="H71" s="77">
        <f t="shared" si="3"/>
        <v>0</v>
      </c>
      <c r="I71" s="164"/>
      <c r="J71" s="166"/>
      <c r="K71" s="166"/>
    </row>
    <row r="72" spans="1:11" s="3" customFormat="1" ht="8.25" customHeight="1" thickBot="1" x14ac:dyDescent="0.3">
      <c r="A72" s="35" t="s">
        <v>38</v>
      </c>
      <c r="B72" s="35"/>
      <c r="C72" s="21"/>
      <c r="D72" s="22"/>
      <c r="E72" s="22"/>
      <c r="F72" s="75">
        <f>SUM(F60:F71)</f>
        <v>0</v>
      </c>
      <c r="G72" s="34"/>
      <c r="H72" s="78">
        <f>SUM(H60:H71)</f>
        <v>0</v>
      </c>
      <c r="I72" s="76" t="e">
        <f>H72/F72</f>
        <v>#DIV/0!</v>
      </c>
      <c r="J72" s="167"/>
      <c r="K72" s="166"/>
    </row>
    <row r="73" spans="1:11" s="31" customFormat="1" ht="9.75" customHeight="1" thickBot="1" x14ac:dyDescent="0.2">
      <c r="A73" s="35" t="s">
        <v>92</v>
      </c>
      <c r="B73" s="35"/>
      <c r="C73" s="32"/>
      <c r="D73" s="23"/>
      <c r="E73" s="81" t="s">
        <v>115</v>
      </c>
      <c r="F73" s="75">
        <f>SUM(F33+F34+F35+F36+F37+F38+F42+F43+F45+F46+F47+F48+F49+F50+F51+F53+F54+F56+F57+F58+F60+F61+F62+F65+F66+F67+F68+F69+F70+F71)</f>
        <v>0</v>
      </c>
      <c r="G73" s="14"/>
      <c r="H73" s="32">
        <f>SUM(H33+H34+H35+H36+H37+H38+H42+H43+H45+H46+H47+H48+H49+H50+H51+H53+H54+H56+H57+H58+H60+H61+H62++H65+H66+H67+H68+H69+H70+H71)</f>
        <v>0</v>
      </c>
      <c r="I73" s="20"/>
      <c r="J73" s="80" t="e">
        <f>H75/F75</f>
        <v>#DIV/0!</v>
      </c>
      <c r="K73" s="79" t="e">
        <f>H74/F74</f>
        <v>#DIV/0!</v>
      </c>
    </row>
    <row r="74" spans="1:11" s="33" customFormat="1" ht="10.5" customHeight="1" x14ac:dyDescent="0.3">
      <c r="A74" s="35" t="s">
        <v>65</v>
      </c>
      <c r="B74" s="35"/>
      <c r="C74" s="32"/>
      <c r="D74" s="32"/>
      <c r="E74" s="82" t="s">
        <v>40</v>
      </c>
      <c r="F74" s="75">
        <f>SUM(F2+F3+F4+F5+F6+F7+F8+F9+F10+F11+F12+F13+F15+F16+F17+F18+F19+F22+F23+F24+F25+F26+F27+F33+F34+F35+F36+F37+F38+F42+F43+F45+F46+F47+F48+F49+F50+F51+F53+F54+F56+F57+F58+F60+F61+F62+F65+F66+F67+F68+F69+F70+F71)</f>
        <v>0</v>
      </c>
      <c r="G74" s="32"/>
      <c r="H74" s="32">
        <f>SUM(H2+H3+H4+H5+H6+H7+H8+H9+H10+H11+H12+H13+H15+H16+H17+H18+H19+H22+H23+H24+H25+H26+H27+H33+H34+H35+H36+H37+H38+H42+H43+H45+H46+H47+H48+H49+H50+H51+H53+H54+H56+H57+H58+H60+H61+H62+H65+H66+H67+H68+H69+H70+H71)</f>
        <v>0</v>
      </c>
      <c r="I74" s="32"/>
    </row>
    <row r="75" spans="1:11" s="33" customFormat="1" ht="10.5" customHeight="1" x14ac:dyDescent="0.3">
      <c r="A75" s="35" t="s">
        <v>48</v>
      </c>
      <c r="B75" s="35"/>
      <c r="C75" s="32"/>
      <c r="D75" s="32"/>
      <c r="E75" s="133" t="s">
        <v>93</v>
      </c>
      <c r="F75" s="134">
        <f>SUM(F22+F23+F24+F25+F26+F27+F33+F34+F35+F36+F37+F38+F42+F43+F45+F46+F47+F48+F49+F50+F51+F53+F54+F56+F57+F58+F60+F61+F62+F65+F66+F67+F68+F69+F70+F71)</f>
        <v>0</v>
      </c>
      <c r="G75" s="23"/>
      <c r="H75" s="32">
        <f>SUM(H22+H23+H24+H25+H26+H27+H33+H34+H35+H36+H37+H38+H42+H43+H45+H46+H47+H48+H49+H50+H51+H53+H54+H56+H57+H58+H60+H61+H62+H65+H66+H67+H68+H69+H70+H71)</f>
        <v>0</v>
      </c>
      <c r="I75" s="32"/>
      <c r="J75" s="32"/>
    </row>
    <row r="76" spans="1:11" s="43" customFormat="1" ht="2.25" customHeight="1" thickBot="1" x14ac:dyDescent="0.85">
      <c r="A76" s="42"/>
      <c r="B76" s="42"/>
      <c r="C76" s="42"/>
      <c r="D76" s="42"/>
      <c r="E76" s="42"/>
      <c r="F76" s="42"/>
      <c r="G76" s="42"/>
    </row>
    <row r="77" spans="1:11" s="33" customFormat="1" ht="9" customHeight="1" x14ac:dyDescent="0.3">
      <c r="A77" s="137" t="s">
        <v>6</v>
      </c>
      <c r="B77" s="138"/>
      <c r="C77" s="139"/>
      <c r="D77" s="139"/>
      <c r="E77" s="139"/>
      <c r="F77" s="139"/>
      <c r="G77" s="139"/>
      <c r="H77" s="139"/>
      <c r="I77" s="140"/>
    </row>
    <row r="78" spans="1:11" s="33" customFormat="1" ht="9" customHeight="1" thickBot="1" x14ac:dyDescent="0.35">
      <c r="A78" s="141" t="s">
        <v>7</v>
      </c>
      <c r="B78" s="142"/>
      <c r="C78" s="142"/>
      <c r="D78" s="142"/>
      <c r="E78" s="142"/>
      <c r="F78" s="142"/>
      <c r="G78" s="142"/>
      <c r="H78" s="142"/>
      <c r="I78" s="143"/>
    </row>
    <row r="80" spans="1:11" ht="10.5" customHeight="1" x14ac:dyDescent="0.25">
      <c r="A80" s="35"/>
    </row>
    <row r="81" spans="1:9" x14ac:dyDescent="0.25">
      <c r="A81" s="8"/>
      <c r="B81" s="8"/>
      <c r="C81" s="8"/>
      <c r="D81" s="8"/>
      <c r="E81" s="8"/>
      <c r="F81" s="8"/>
      <c r="G81" s="7"/>
      <c r="H81" s="4"/>
      <c r="I81" s="4"/>
    </row>
    <row r="82" spans="1:9" x14ac:dyDescent="0.25">
      <c r="A82" s="6"/>
      <c r="B82" s="6"/>
      <c r="C82" s="4"/>
      <c r="D82" s="4"/>
      <c r="E82" s="4"/>
      <c r="F82" s="4"/>
      <c r="G82" s="5"/>
      <c r="H82" s="4"/>
      <c r="I82" s="4"/>
    </row>
  </sheetData>
  <sheetProtection algorithmName="SHA-512" hashValue="9WjghYUvKWwb6EC11KpmUw2oTTcj+ZNznsjrIVBDllItUTd+7DozvUamqaoy081TJLQlT8ayK+6wrAOFLkMzRQ==" saltValue="zzpKw/wExRg9rMswZ2KncQ==" spinCount="100000" sheet="1" selectLockedCells="1"/>
  <mergeCells count="19">
    <mergeCell ref="J1:J18"/>
    <mergeCell ref="I59:I71"/>
    <mergeCell ref="J20:J72"/>
    <mergeCell ref="K1:K72"/>
    <mergeCell ref="I28:I40"/>
    <mergeCell ref="I42:I58"/>
    <mergeCell ref="A14:D14"/>
    <mergeCell ref="A77:I77"/>
    <mergeCell ref="A78:I78"/>
    <mergeCell ref="A28:D28"/>
    <mergeCell ref="A29:G29"/>
    <mergeCell ref="A30:G30"/>
    <mergeCell ref="A63:G63"/>
    <mergeCell ref="A41:G41"/>
    <mergeCell ref="A52:G52"/>
    <mergeCell ref="A55:G55"/>
    <mergeCell ref="A44:G44"/>
    <mergeCell ref="I1:I26"/>
    <mergeCell ref="B40:E40"/>
  </mergeCells>
  <pageMargins left="0.39" right="0.2" top="0.59" bottom="0.17" header="0.32" footer="0.1"/>
  <pageSetup scale="83" orientation="portrait" errors="blank" verticalDpi="300" r:id="rId1"/>
  <headerFooter>
    <oddHeader xml:space="preserve">&amp;C&amp;"Arial Narrow,Bold"&amp;12GPA Guide for a BBA in FINANCE&amp;R&amp;"Arial Narrow,Regular"&amp;6BBA.FINA   Revised: 11/23/21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BBA FINA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2022-04-13T20:33:12Z</dcterms:modified>
</cp:coreProperties>
</file>