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2\"/>
    </mc:Choice>
  </mc:AlternateContent>
  <xr:revisionPtr revIDLastSave="0" documentId="13_ncr:1_{471E2903-FBAF-4822-B697-E12D95B8E8DE}" xr6:coauthVersionLast="47" xr6:coauthVersionMax="47" xr10:uidLastSave="{00000000-0000-0000-0000-000000000000}"/>
  <bookViews>
    <workbookView xWindow="19080" yWindow="30" windowWidth="24240" windowHeight="13140" xr2:uid="{00000000-000D-0000-FFFF-FFFF00000000}"/>
  </bookViews>
  <sheets>
    <sheet name="ECONOMICS B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" l="1"/>
  <c r="J68" i="1" s="1"/>
  <c r="F86" i="1" l="1"/>
  <c r="K82" i="1" s="1"/>
  <c r="F40" i="1"/>
  <c r="F85" i="1"/>
  <c r="H79" i="1"/>
  <c r="H80" i="1"/>
  <c r="F20" i="1"/>
  <c r="H19" i="1"/>
  <c r="H18" i="1"/>
  <c r="H17" i="1"/>
  <c r="H16" i="1"/>
  <c r="H15" i="1"/>
  <c r="H76" i="1" l="1"/>
  <c r="H77" i="1"/>
  <c r="H78" i="1"/>
  <c r="H81" i="1"/>
  <c r="H82" i="1"/>
  <c r="H46" i="1"/>
  <c r="H47" i="1"/>
  <c r="H52" i="1"/>
  <c r="H53" i="1"/>
  <c r="H55" i="1"/>
  <c r="H56" i="1"/>
  <c r="H58" i="1"/>
  <c r="H59" i="1"/>
  <c r="H61" i="1"/>
  <c r="H62" i="1"/>
  <c r="H63" i="1"/>
  <c r="H65" i="1"/>
  <c r="H66" i="1"/>
  <c r="H67" i="1"/>
  <c r="H70" i="1"/>
  <c r="H71" i="1"/>
  <c r="H72" i="1"/>
  <c r="H73" i="1"/>
  <c r="H36" i="1"/>
  <c r="H37" i="1"/>
  <c r="H38" i="1"/>
  <c r="H39" i="1"/>
  <c r="H35" i="1"/>
  <c r="H32" i="1"/>
  <c r="H33" i="1"/>
  <c r="H31" i="1"/>
  <c r="H29" i="1"/>
  <c r="H28" i="1"/>
  <c r="H23" i="1"/>
  <c r="H22" i="1"/>
  <c r="H40" i="1" l="1"/>
  <c r="H45" i="1"/>
  <c r="H68" i="1" s="1"/>
  <c r="H13" i="1"/>
  <c r="H12" i="1"/>
  <c r="H11" i="1"/>
  <c r="H10" i="1"/>
  <c r="H9" i="1"/>
  <c r="H8" i="1"/>
  <c r="H7" i="1"/>
  <c r="H6" i="1"/>
  <c r="H5" i="1"/>
  <c r="H4" i="1"/>
  <c r="H3" i="1"/>
  <c r="H2" i="1"/>
  <c r="H86" i="1" l="1"/>
  <c r="H20" i="1"/>
  <c r="I39" i="1" s="1"/>
  <c r="J19" i="1" l="1"/>
</calcChain>
</file>

<file path=xl/sharedStrings.xml><?xml version="1.0" encoding="utf-8"?>
<sst xmlns="http://schemas.openxmlformats.org/spreadsheetml/2006/main" count="193" uniqueCount="91">
  <si>
    <t>GRADE</t>
  </si>
  <si>
    <t>HRS</t>
  </si>
  <si>
    <t>FORMULA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</si>
  <si>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</si>
  <si>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</si>
  <si>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</si>
  <si>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</si>
  <si>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</si>
  <si>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</si>
  <si>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</si>
  <si>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ACCT 2301 Introduction to Financial Accounting</t>
  </si>
  <si>
    <t>QUMT 2341 Business Statistics I</t>
  </si>
  <si>
    <t>ECON 3341 Econometrics</t>
  </si>
  <si>
    <t>ECON 3342 Business and Economics Forecasting</t>
  </si>
  <si>
    <t>ECON 3351 Marcoeconomic Theory</t>
  </si>
  <si>
    <t>ECON 3352 Microeconomic Theory</t>
  </si>
  <si>
    <t>ECON 3358 Labor Economics</t>
  </si>
  <si>
    <t>ECON 3381 Money and Banking</t>
  </si>
  <si>
    <t xml:space="preserve">Choose ONE: </t>
  </si>
  <si>
    <t xml:space="preserve">Choose TWO: </t>
  </si>
  <si>
    <t>ECON Elective (3000, 4000 Level)</t>
  </si>
  <si>
    <t>3000/4000 level</t>
  </si>
  <si>
    <t>ECON 2302 Principles of Microeconomics</t>
  </si>
  <si>
    <t>ECON 4340 Introduction to Mathematical Economics</t>
  </si>
  <si>
    <t>ECON 3354 Health Economics</t>
  </si>
  <si>
    <t>ECON 3343 Economics of the Government Sector</t>
  </si>
  <si>
    <t>ECON 3353 International Trade</t>
  </si>
  <si>
    <t>POLS 2350 Political Economy</t>
  </si>
  <si>
    <t>COMM 1311 Introduction to Communication</t>
  </si>
  <si>
    <t>COMM 1315 Public Speaking</t>
  </si>
  <si>
    <t>SOCI 2305 Introduction to Social Research</t>
  </si>
  <si>
    <t>ANTH 2351 Introduction to Cultural Anthropology</t>
  </si>
  <si>
    <t>Any Advanced POLS course 3000/4000 level</t>
  </si>
  <si>
    <t xml:space="preserve">NOTE:  In order to graduate, a student must have at least a minimum of 2.0 in the General Education Core Curriculum. </t>
  </si>
  <si>
    <t>QUMT 2398 Decision Analytics</t>
  </si>
  <si>
    <t>I n s t i t u t i o n a l  G P A</t>
  </si>
  <si>
    <t>Total Hrs:</t>
  </si>
  <si>
    <t>SOCI 1323 Social Problems</t>
  </si>
  <si>
    <t>Course Pre-Requisites</t>
  </si>
  <si>
    <t>Required Grade</t>
  </si>
  <si>
    <t>C or better</t>
  </si>
  <si>
    <t>ECON 2301 and ECON 2302.</t>
  </si>
  <si>
    <t>ECON 3341.</t>
  </si>
  <si>
    <t>Satisfactory scores on English portion of ACT test and TSI examination or ENGL 0301.</t>
  </si>
  <si>
    <t>ENGL 1301† or ENGL 1387†</t>
  </si>
  <si>
    <t>Language, Philosophy &amp; Culture</t>
  </si>
  <si>
    <t>Course Subs/TR Course/Notes</t>
  </si>
  <si>
    <t>MATH 1314†, MATH 1414†, MATH 1324†, or MATH 1325†</t>
  </si>
  <si>
    <t>ECON 2301†</t>
  </si>
  <si>
    <t>POLS 2301 (or POLS 2387) and POLS 2302 (or POLS 2388)</t>
  </si>
  <si>
    <t>College Ready TSI status in Mathematics.</t>
  </si>
  <si>
    <t>ECON 2302.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</si>
  <si>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</si>
  <si>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</si>
  <si>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</si>
  <si>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</si>
  <si>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x3xx course from Integrative/Experiential Learning Option</t>
  </si>
  <si>
    <t>x1xx course from Integrative/Experiential Learning Option</t>
  </si>
  <si>
    <t>PSYC 2301 General Psychology</t>
  </si>
  <si>
    <t>MATH 1342 Elementary Stat. Methods or (MATH 1387 H)</t>
  </si>
  <si>
    <t>Students must earn a grade of 'C' or better in all advanced (3xxx-4xxx) BA-applicable courses in order to earn program credit towards major.</t>
  </si>
  <si>
    <t>College Ready TSI status in Mathematics</t>
  </si>
  <si>
    <t>MATH 1324, MATH 1314, MATH 1414, or MATH 1325</t>
  </si>
  <si>
    <t>Minimum grade of C in MATH 1314, MATH 1414, MATH 1342, or MATH 1324.</t>
  </si>
  <si>
    <t>ECON 2301, ECON 2302, and (QUMT 2341 or MATH 1342)</t>
  </si>
  <si>
    <t>ECON 2301, ECON2302, and (QUMT 2341 or MATH 1342) or MATH 1387 or equivalent)</t>
  </si>
  <si>
    <t>FINA 4300 Topics in Finance</t>
  </si>
  <si>
    <t>Gen. Ed/ECON Foun/ &amp; ECON Foun Electives GPA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</si>
  <si>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</si>
  <si>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>ADVANCED ECONOMICS CORE  (9 HRS)</t>
  </si>
  <si>
    <r>
      <t>ADVANCED ECONOMICS CORE ELECTIVES (</t>
    </r>
    <r>
      <rPr>
        <b/>
        <sz val="9"/>
        <color theme="1"/>
        <rFont val="Aharoni"/>
      </rPr>
      <t xml:space="preserve">12 </t>
    </r>
    <r>
      <rPr>
        <b/>
        <sz val="7"/>
        <color theme="1"/>
        <rFont val="Aharoni"/>
      </rPr>
      <t xml:space="preserve">HRS) </t>
    </r>
  </si>
  <si>
    <r>
      <t xml:space="preserve">PRESCRIBED ELECTIVES (Part I) - </t>
    </r>
    <r>
      <rPr>
        <b/>
        <sz val="8"/>
        <color theme="1"/>
        <rFont val="Aharoni"/>
      </rPr>
      <t xml:space="preserve">12 </t>
    </r>
    <r>
      <rPr>
        <b/>
        <sz val="7"/>
        <color theme="1"/>
        <rFont val="Aharoni"/>
      </rPr>
      <t>HRS</t>
    </r>
  </si>
  <si>
    <r>
      <t xml:space="preserve">PRESCRIBED ELECTIVES (Part II) - </t>
    </r>
    <r>
      <rPr>
        <b/>
        <sz val="8"/>
        <color theme="1"/>
        <rFont val="Aharoni"/>
      </rPr>
      <t xml:space="preserve">21 </t>
    </r>
    <r>
      <rPr>
        <b/>
        <sz val="7"/>
        <color theme="1"/>
        <rFont val="Aharoni"/>
      </rPr>
      <t>HRS</t>
    </r>
  </si>
  <si>
    <r>
      <t>ADVANCED ECONOMICS ELECTIVES (</t>
    </r>
    <r>
      <rPr>
        <b/>
        <sz val="9"/>
        <color theme="1"/>
        <rFont val="Aharoni"/>
      </rPr>
      <t xml:space="preserve">9 </t>
    </r>
    <r>
      <rPr>
        <b/>
        <sz val="7"/>
        <color theme="1"/>
        <rFont val="Aharoni"/>
      </rPr>
      <t xml:space="preserve">HRS) </t>
    </r>
  </si>
  <si>
    <r>
      <t xml:space="preserve">FREE ELECTIVES </t>
    </r>
    <r>
      <rPr>
        <b/>
        <sz val="9"/>
        <color theme="1"/>
        <rFont val="Aharoni"/>
      </rPr>
      <t xml:space="preserve">12 </t>
    </r>
    <r>
      <rPr>
        <b/>
        <sz val="7"/>
        <color theme="1"/>
        <rFont val="Aharoni"/>
      </rPr>
      <t>HRS (</t>
    </r>
    <r>
      <rPr>
        <b/>
        <sz val="9"/>
        <color theme="1"/>
        <rFont val="Aharoni"/>
      </rPr>
      <t>6</t>
    </r>
    <r>
      <rPr>
        <b/>
        <sz val="7"/>
        <color theme="1"/>
        <rFont val="Aharoni"/>
      </rPr>
      <t xml:space="preserve"> HRS Advanced) OR </t>
    </r>
    <r>
      <rPr>
        <b/>
        <sz val="7"/>
        <color rgb="FF0070C0"/>
        <rFont val="Aharoni"/>
      </rPr>
      <t>Credit Hours may vary depending on Minor selected.</t>
    </r>
  </si>
  <si>
    <r>
      <rPr>
        <sz val="7"/>
        <color theme="1"/>
        <rFont val="Aharoni"/>
      </rPr>
      <t>ECONOMICS FOUNDATION</t>
    </r>
    <r>
      <rPr>
        <b/>
        <sz val="7"/>
        <color theme="1"/>
        <rFont val="Aharoni"/>
      </rPr>
      <t xml:space="preserve"> (6 credit hours)</t>
    </r>
  </si>
  <si>
    <t>ECONOMICS FOUNDATION Electives            (12 credit hours)</t>
  </si>
  <si>
    <t xml:space="preserve">Economics Foun., Adv. Economics Core, &amp; Prescr Electives GPA </t>
  </si>
  <si>
    <t xml:space="preserve">Students must have a minimum of 2.5 GPA in the Economics Foundation, Adv. Economics Core, and Prescribed Electives combined, and a minimum of 2.5 Institutional GPA.     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</si>
  <si>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</si>
  <si>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</si>
  <si>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</si>
  <si>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</si>
  <si>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>POLS 2305 U.S. Fed. Gov. &amp; Politics</t>
  </si>
  <si>
    <t xml:space="preserve">POLS 2306 Texas Gov. &amp; Politics </t>
  </si>
  <si>
    <r>
      <t xml:space="preserve">A MINOR MUST be completed to attain BA in Economics. </t>
    </r>
    <r>
      <rPr>
        <b/>
        <sz val="9"/>
        <color theme="1"/>
        <rFont val="Aharoni"/>
      </rPr>
      <t xml:space="preserve">18 </t>
    </r>
    <r>
      <rPr>
        <b/>
        <sz val="7"/>
        <color theme="1"/>
        <rFont val="Aharoni"/>
      </rPr>
      <t>HRS (</t>
    </r>
    <r>
      <rPr>
        <b/>
        <sz val="9"/>
        <color theme="1"/>
        <rFont val="Aharoni"/>
      </rPr>
      <t>6</t>
    </r>
    <r>
      <rPr>
        <b/>
        <sz val="7"/>
        <color theme="1"/>
        <rFont val="Aharoni"/>
      </rPr>
      <t xml:space="preserve"> HRS Advanced) OR </t>
    </r>
    <r>
      <rPr>
        <b/>
        <sz val="7"/>
        <color rgb="FF0070C0"/>
        <rFont val="Aharoni"/>
      </rPr>
      <t>Credit Hours will vary depending on Minor selected.</t>
    </r>
    <r>
      <rPr>
        <b/>
        <sz val="7"/>
        <color theme="1"/>
        <rFont val="Aharoni"/>
      </rPr>
      <t xml:space="preserve"> A minimum </t>
    </r>
    <r>
      <rPr>
        <b/>
        <sz val="8"/>
        <color theme="1"/>
        <rFont val="Aharoni"/>
      </rPr>
      <t>2.0</t>
    </r>
    <r>
      <rPr>
        <b/>
        <sz val="7"/>
        <color theme="1"/>
        <rFont val="Aharoni"/>
      </rPr>
      <t xml:space="preserve"> GPA Required.</t>
    </r>
  </si>
  <si>
    <t>Check Course Schedule for up-to-date prerequisites.</t>
  </si>
  <si>
    <t>MATH 1314†, MATH 1414†, MATH 1324†, or MATH 1325†; and Computer Proficiency INFS 1001, CSCI 1201, CSCI 1301, or INFS 1301.</t>
  </si>
  <si>
    <t xml:space="preserve">Email Informationsystems@utrgv.edu to request Computer Proficiency Exam. Include Name, and Id#. </t>
  </si>
  <si>
    <t>Adv. Hrs:</t>
  </si>
  <si>
    <t>Completed at least 27 cr. hrs. in Gen. Ed. Core (including ECON 2301 with a "C", completed 18 cr. hrs. of Economics Foundation Courses and Economics Foundation Electives with a "C" or better &amp; minimum 2.6 GPA in the combined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</si>
</sst>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7"/>
      <color theme="1"/>
      <name val="Aharoni"/>
    </font>
    <font>
      <sz val="7"/>
      <color theme="1"/>
      <name val="Aharoni"/>
    </font>
    <font>
      <b/>
      <sz val="8"/>
      <color theme="1"/>
      <name val="Aharoni"/>
    </font>
    <font>
      <b/>
      <sz val="6"/>
      <color rgb="FF0070C0"/>
      <name val="Arial Narrow"/>
      <family val="2"/>
    </font>
    <font>
      <b/>
      <sz val="7"/>
      <color rgb="FF0070C0"/>
      <name val="Aharoni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0" fillId="0" borderId="0" xfId="0" applyFont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11" fillId="3" borderId="2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vertical="center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/>
    <xf numFmtId="0" fontId="7" fillId="0" borderId="1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38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top" wrapText="1"/>
    </xf>
    <xf numFmtId="0" fontId="11" fillId="3" borderId="14" xfId="0" applyFont="1" applyFill="1" applyBorder="1" applyAlignment="1">
      <alignment horizontal="left" vertical="center" wrapText="1"/>
    </xf>
    <xf numFmtId="164" fontId="4" fillId="0" borderId="40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1" fillId="3" borderId="3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43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5" fillId="4" borderId="47" xfId="0" applyFont="1" applyFill="1" applyBorder="1" applyAlignment="1" applyProtection="1">
      <alignment horizontal="center" vertical="center" wrapText="1"/>
      <protection locked="0"/>
    </xf>
    <xf numFmtId="0" fontId="3" fillId="4" borderId="4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4" fillId="0" borderId="32" xfId="0" applyNumberFormat="1" applyFont="1" applyBorder="1" applyAlignment="1">
      <alignment horizontal="center" vertical="center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41" xfId="0" applyFont="1" applyFill="1" applyBorder="1" applyAlignment="1" applyProtection="1">
      <alignment horizontal="center" vertical="center" wrapText="1"/>
      <protection locked="0"/>
    </xf>
    <xf numFmtId="0" fontId="20" fillId="4" borderId="27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>
      <alignment horizontal="center" wrapText="1"/>
    </xf>
    <xf numFmtId="0" fontId="11" fillId="3" borderId="4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>
      <alignment vertical="center" wrapText="1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3" borderId="49" xfId="0" applyFont="1" applyFill="1" applyBorder="1" applyAlignment="1" applyProtection="1">
      <alignment horizontal="center" vertical="center" wrapText="1"/>
      <protection locked="0"/>
    </xf>
    <xf numFmtId="0" fontId="16" fillId="4" borderId="28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>
      <alignment vertical="center" wrapText="1"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54" xfId="0" applyFont="1" applyFill="1" applyBorder="1" applyAlignment="1" applyProtection="1">
      <alignment horizontal="center" vertical="center" wrapText="1"/>
      <protection locked="0"/>
    </xf>
    <xf numFmtId="0" fontId="11" fillId="3" borderId="32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21" fillId="3" borderId="14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wrapText="1"/>
    </xf>
    <xf numFmtId="0" fontId="21" fillId="3" borderId="25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24" fillId="3" borderId="51" xfId="0" applyFont="1" applyFill="1" applyBorder="1" applyAlignment="1">
      <alignment horizontal="left" vertical="center" wrapText="1"/>
    </xf>
    <xf numFmtId="0" fontId="24" fillId="3" borderId="37" xfId="0" applyFont="1" applyFill="1" applyBorder="1" applyAlignment="1">
      <alignment horizontal="left" vertical="center" wrapText="1"/>
    </xf>
    <xf numFmtId="0" fontId="24" fillId="3" borderId="50" xfId="0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horizontal="left" vertical="center" wrapText="1"/>
    </xf>
    <xf numFmtId="0" fontId="24" fillId="3" borderId="24" xfId="0" applyFont="1" applyFill="1" applyBorder="1" applyAlignment="1">
      <alignment horizontal="left" vertical="center" wrapText="1"/>
    </xf>
    <xf numFmtId="0" fontId="24" fillId="3" borderId="25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3" fillId="5" borderId="11" xfId="0" applyFont="1" applyFill="1" applyBorder="1" applyAlignment="1">
      <alignment horizontal="center" vertical="center" textRotation="255"/>
    </xf>
    <xf numFmtId="0" fontId="3" fillId="5" borderId="12" xfId="0" applyFont="1" applyFill="1" applyBorder="1" applyAlignment="1">
      <alignment horizontal="center" vertical="center" textRotation="255"/>
    </xf>
    <xf numFmtId="0" fontId="3" fillId="5" borderId="39" xfId="0" applyFont="1" applyFill="1" applyBorder="1" applyAlignment="1">
      <alignment horizontal="center" vertical="center" textRotation="255"/>
    </xf>
    <xf numFmtId="0" fontId="16" fillId="3" borderId="16" xfId="0" applyFont="1" applyFill="1" applyBorder="1" applyAlignment="1">
      <alignment horizontal="left" vertical="center" wrapText="1"/>
    </xf>
    <xf numFmtId="0" fontId="16" fillId="3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0"/>
  <sheetViews>
    <sheetView tabSelected="1" topLeftCell="A25" zoomScale="150" zoomScaleNormal="150" zoomScaleSheetLayoutView="100" workbookViewId="0">
      <selection activeCell="E45" sqref="E45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bestFit="1" customWidth="1"/>
    <col min="4" max="4" width="11.140625" customWidth="1"/>
    <col min="5" max="5" width="5" customWidth="1"/>
    <col min="6" max="6" width="3.85546875" customWidth="1"/>
    <col min="7" max="7" width="5.5703125" style="2" customWidth="1"/>
    <col min="8" max="8" width="0.140625" hidden="1" customWidth="1"/>
    <col min="9" max="11" width="4.7109375" customWidth="1"/>
  </cols>
  <sheetData>
    <row r="1" spans="1:11" s="28" customFormat="1" ht="14.25" customHeight="1" x14ac:dyDescent="0.25">
      <c r="A1" s="29" t="s">
        <v>8</v>
      </c>
      <c r="B1" s="84" t="s">
        <v>38</v>
      </c>
      <c r="C1" s="30" t="s">
        <v>46</v>
      </c>
      <c r="D1" s="30" t="s">
        <v>39</v>
      </c>
      <c r="E1" s="30" t="s">
        <v>7</v>
      </c>
      <c r="F1" s="30" t="s">
        <v>1</v>
      </c>
      <c r="G1" s="41" t="s">
        <v>0</v>
      </c>
      <c r="H1" s="27" t="s">
        <v>2</v>
      </c>
      <c r="I1" s="177" t="s">
        <v>67</v>
      </c>
      <c r="J1" s="174" t="s">
        <v>3</v>
      </c>
      <c r="K1" s="171" t="s">
        <v>35</v>
      </c>
    </row>
    <row r="2" spans="1:11" s="3" customFormat="1" ht="16.5" customHeight="1" x14ac:dyDescent="0.25">
      <c r="A2" s="5" t="s">
        <v>79</v>
      </c>
      <c r="B2" s="85" t="s">
        <v>43</v>
      </c>
      <c r="C2" s="6"/>
      <c r="D2" s="97" t="s">
        <v>40</v>
      </c>
      <c r="E2" s="34"/>
      <c r="F2" s="37"/>
      <c r="G2" s="144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78"/>
      <c r="J2" s="175"/>
      <c r="K2" s="172"/>
    </row>
    <row r="3" spans="1:11" s="3" customFormat="1" ht="11.1" customHeight="1" x14ac:dyDescent="0.25">
      <c r="A3" s="5" t="s">
        <v>80</v>
      </c>
      <c r="B3" s="6" t="s">
        <v>44</v>
      </c>
      <c r="C3" s="6"/>
      <c r="D3" s="97" t="s">
        <v>40</v>
      </c>
      <c r="E3" s="34"/>
      <c r="F3" s="37"/>
      <c r="G3" s="144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78"/>
      <c r="J3" s="175"/>
      <c r="K3" s="172"/>
    </row>
    <row r="4" spans="1:11" s="3" customFormat="1" ht="11.1" customHeight="1" x14ac:dyDescent="0.25">
      <c r="A4" s="56" t="s">
        <v>62</v>
      </c>
      <c r="B4" s="86" t="s">
        <v>61</v>
      </c>
      <c r="C4" s="6"/>
      <c r="D4" s="97" t="s">
        <v>40</v>
      </c>
      <c r="E4" s="34"/>
      <c r="F4" s="37"/>
      <c r="G4" s="144"/>
      <c r="H4" s="10">
        <f t="shared" si="0"/>
        <v>0</v>
      </c>
      <c r="I4" s="178"/>
      <c r="J4" s="175"/>
      <c r="K4" s="172"/>
    </row>
    <row r="5" spans="1:11" s="3" customFormat="1" ht="11.1" customHeight="1" x14ac:dyDescent="0.25">
      <c r="A5" s="56" t="s">
        <v>53</v>
      </c>
      <c r="B5" s="85"/>
      <c r="C5" s="6"/>
      <c r="D5" s="7"/>
      <c r="E5" s="34"/>
      <c r="F5" s="37"/>
      <c r="G5" s="144"/>
      <c r="H5" s="10">
        <f t="shared" si="0"/>
        <v>0</v>
      </c>
      <c r="I5" s="178"/>
      <c r="J5" s="175"/>
      <c r="K5" s="172"/>
    </row>
    <row r="6" spans="1:11" s="3" customFormat="1" ht="11.1" customHeight="1" x14ac:dyDescent="0.25">
      <c r="A6" s="56" t="s">
        <v>53</v>
      </c>
      <c r="B6" s="85"/>
      <c r="C6" s="6"/>
      <c r="D6" s="7"/>
      <c r="E6" s="34"/>
      <c r="F6" s="37"/>
      <c r="G6" s="144"/>
      <c r="H6" s="10">
        <f t="shared" si="0"/>
        <v>0</v>
      </c>
      <c r="I6" s="178"/>
      <c r="J6" s="175"/>
      <c r="K6" s="172"/>
    </row>
    <row r="7" spans="1:11" s="3" customFormat="1" ht="11.1" customHeight="1" x14ac:dyDescent="0.25">
      <c r="A7" s="56" t="s">
        <v>45</v>
      </c>
      <c r="B7" s="86"/>
      <c r="C7" s="6"/>
      <c r="D7" s="7"/>
      <c r="E7" s="34"/>
      <c r="F7" s="37"/>
      <c r="G7" s="144"/>
      <c r="H7" s="10">
        <f t="shared" si="0"/>
        <v>0</v>
      </c>
      <c r="I7" s="178"/>
      <c r="J7" s="175"/>
      <c r="K7" s="172"/>
    </row>
    <row r="8" spans="1:11" s="3" customFormat="1" ht="11.1" customHeight="1" x14ac:dyDescent="0.25">
      <c r="A8" s="5" t="s">
        <v>9</v>
      </c>
      <c r="B8" s="85"/>
      <c r="C8" s="6"/>
      <c r="D8" s="7"/>
      <c r="E8" s="34"/>
      <c r="F8" s="37"/>
      <c r="G8" s="144"/>
      <c r="H8" s="10">
        <f t="shared" si="0"/>
        <v>0</v>
      </c>
      <c r="I8" s="178"/>
      <c r="J8" s="175"/>
      <c r="K8" s="172"/>
    </row>
    <row r="9" spans="1:11" s="3" customFormat="1" ht="11.1" customHeight="1" x14ac:dyDescent="0.25">
      <c r="A9" s="5" t="s">
        <v>81</v>
      </c>
      <c r="B9" s="85"/>
      <c r="C9" s="6"/>
      <c r="D9" s="7"/>
      <c r="E9" s="34"/>
      <c r="F9" s="37"/>
      <c r="G9" s="144"/>
      <c r="H9" s="10">
        <f t="shared" si="0"/>
        <v>0</v>
      </c>
      <c r="I9" s="178"/>
      <c r="J9" s="175"/>
      <c r="K9" s="172"/>
    </row>
    <row r="10" spans="1:11" s="3" customFormat="1" ht="11.1" customHeight="1" x14ac:dyDescent="0.25">
      <c r="A10" s="5" t="s">
        <v>82</v>
      </c>
      <c r="B10" s="85"/>
      <c r="C10" s="6"/>
      <c r="D10" s="7"/>
      <c r="E10" s="34"/>
      <c r="F10" s="37"/>
      <c r="G10" s="144"/>
      <c r="H10" s="10">
        <f t="shared" si="0"/>
        <v>0</v>
      </c>
      <c r="I10" s="178"/>
      <c r="J10" s="175"/>
      <c r="K10" s="172"/>
    </row>
    <row r="11" spans="1:11" s="3" customFormat="1" ht="11.1" customHeight="1" x14ac:dyDescent="0.25">
      <c r="A11" s="5" t="s">
        <v>83</v>
      </c>
      <c r="B11" s="85"/>
      <c r="C11" s="6"/>
      <c r="D11" s="7"/>
      <c r="E11" s="34"/>
      <c r="F11" s="37"/>
      <c r="G11" s="144"/>
      <c r="H11" s="10">
        <f t="shared" si="0"/>
        <v>0</v>
      </c>
      <c r="I11" s="178"/>
      <c r="J11" s="175"/>
      <c r="K11" s="172"/>
    </row>
    <row r="12" spans="1:11" s="3" customFormat="1" ht="11.1" customHeight="1" x14ac:dyDescent="0.25">
      <c r="A12" s="5" t="s">
        <v>84</v>
      </c>
      <c r="B12" s="85"/>
      <c r="C12" s="6"/>
      <c r="D12" s="7"/>
      <c r="E12" s="34"/>
      <c r="F12" s="37"/>
      <c r="G12" s="144"/>
      <c r="H12" s="10">
        <f t="shared" si="0"/>
        <v>0</v>
      </c>
      <c r="I12" s="178"/>
      <c r="J12" s="175"/>
      <c r="K12" s="172"/>
    </row>
    <row r="13" spans="1:11" s="3" customFormat="1" ht="11.1" customHeight="1" x14ac:dyDescent="0.25">
      <c r="A13" s="5" t="s">
        <v>6</v>
      </c>
      <c r="B13" s="85"/>
      <c r="C13" s="6"/>
      <c r="D13" s="97" t="s">
        <v>40</v>
      </c>
      <c r="E13" s="34"/>
      <c r="F13" s="37"/>
      <c r="G13" s="144"/>
      <c r="H13" s="10">
        <f t="shared" si="0"/>
        <v>0</v>
      </c>
      <c r="I13" s="178"/>
      <c r="J13" s="175"/>
      <c r="K13" s="172"/>
    </row>
    <row r="14" spans="1:11" s="3" customFormat="1" ht="9.75" customHeight="1" thickBot="1" x14ac:dyDescent="0.3">
      <c r="A14" s="180" t="s">
        <v>54</v>
      </c>
      <c r="B14" s="181"/>
      <c r="C14" s="181"/>
      <c r="D14" s="181"/>
      <c r="E14" s="104"/>
      <c r="F14" s="105"/>
      <c r="G14" s="145"/>
      <c r="H14" s="10"/>
      <c r="I14" s="178"/>
      <c r="J14" s="175"/>
      <c r="K14" s="172"/>
    </row>
    <row r="15" spans="1:11" s="3" customFormat="1" ht="9.75" customHeight="1" x14ac:dyDescent="0.25">
      <c r="A15" s="106" t="s">
        <v>55</v>
      </c>
      <c r="B15" s="107"/>
      <c r="C15" s="108"/>
      <c r="D15" s="109"/>
      <c r="E15" s="110"/>
      <c r="F15" s="111"/>
      <c r="G15" s="14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78"/>
      <c r="J15" s="175"/>
      <c r="K15" s="172"/>
    </row>
    <row r="16" spans="1:11" s="3" customFormat="1" ht="9.75" customHeight="1" thickBot="1" x14ac:dyDescent="0.3">
      <c r="A16" s="147" t="s">
        <v>55</v>
      </c>
      <c r="B16" s="112"/>
      <c r="C16" s="112"/>
      <c r="D16" s="113"/>
      <c r="E16" s="45"/>
      <c r="F16" s="66"/>
      <c r="G16" s="14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78"/>
      <c r="J16" s="175"/>
      <c r="K16" s="172"/>
    </row>
    <row r="17" spans="1:11" s="3" customFormat="1" ht="11.1" customHeight="1" x14ac:dyDescent="0.25">
      <c r="A17" s="62" t="s">
        <v>56</v>
      </c>
      <c r="B17" s="63"/>
      <c r="C17" s="63"/>
      <c r="D17" s="114"/>
      <c r="E17" s="64"/>
      <c r="F17" s="65"/>
      <c r="G17" s="14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78"/>
      <c r="J17" s="175"/>
      <c r="K17" s="172"/>
    </row>
    <row r="18" spans="1:11" s="3" customFormat="1" ht="18" customHeight="1" thickBot="1" x14ac:dyDescent="0.3">
      <c r="A18" s="5" t="s">
        <v>34</v>
      </c>
      <c r="B18" s="125" t="s">
        <v>63</v>
      </c>
      <c r="C18" s="6"/>
      <c r="D18" s="115"/>
      <c r="E18" s="34"/>
      <c r="F18" s="37"/>
      <c r="G18" s="144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78"/>
      <c r="J18" s="176"/>
      <c r="K18" s="172"/>
    </row>
    <row r="19" spans="1:11" s="3" customFormat="1" ht="9.75" customHeight="1" thickBot="1" x14ac:dyDescent="0.3">
      <c r="A19" s="116" t="s">
        <v>57</v>
      </c>
      <c r="B19" s="117"/>
      <c r="C19" s="67"/>
      <c r="D19" s="117"/>
      <c r="E19" s="46"/>
      <c r="F19" s="118"/>
      <c r="G19" s="149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78"/>
      <c r="J19" s="72" t="e">
        <f>H20/F20</f>
        <v>#DIV/0!</v>
      </c>
      <c r="K19" s="172"/>
    </row>
    <row r="20" spans="1:11" s="3" customFormat="1" ht="7.5" customHeight="1" thickBot="1" x14ac:dyDescent="0.3">
      <c r="A20" s="18"/>
      <c r="B20" s="18"/>
      <c r="C20" s="19"/>
      <c r="D20" s="20"/>
      <c r="E20" s="20"/>
      <c r="F20" s="9">
        <f>SUM(F2:F19)</f>
        <v>0</v>
      </c>
      <c r="G20" s="10"/>
      <c r="H20" s="10">
        <f>SUM(H2:H19)</f>
        <v>0</v>
      </c>
      <c r="I20" s="178"/>
      <c r="J20" s="171" t="s">
        <v>77</v>
      </c>
      <c r="K20" s="172"/>
    </row>
    <row r="21" spans="1:11" s="3" customFormat="1" ht="14.25" customHeight="1" x14ac:dyDescent="0.25">
      <c r="A21" s="68" t="s">
        <v>75</v>
      </c>
      <c r="B21" s="84" t="s">
        <v>38</v>
      </c>
      <c r="C21" s="30" t="s">
        <v>46</v>
      </c>
      <c r="D21" s="30" t="s">
        <v>39</v>
      </c>
      <c r="E21" s="30" t="s">
        <v>7</v>
      </c>
      <c r="F21" s="30" t="s">
        <v>1</v>
      </c>
      <c r="G21" s="41" t="s">
        <v>0</v>
      </c>
      <c r="H21" s="19"/>
      <c r="I21" s="179"/>
      <c r="J21" s="172"/>
      <c r="K21" s="172"/>
    </row>
    <row r="22" spans="1:11" s="3" customFormat="1" ht="10.5" customHeight="1" x14ac:dyDescent="0.25">
      <c r="A22" s="53" t="s">
        <v>22</v>
      </c>
      <c r="B22" s="50" t="s">
        <v>48</v>
      </c>
      <c r="C22" s="12"/>
      <c r="D22" s="101" t="s">
        <v>40</v>
      </c>
      <c r="E22" s="34"/>
      <c r="F22" s="34"/>
      <c r="G22" s="43"/>
      <c r="H22" s="10">
        <f t="shared" ref="H22:H39" si="1"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9"/>
      <c r="J22" s="172"/>
      <c r="K22" s="172"/>
    </row>
    <row r="23" spans="1:11" s="3" customFormat="1" ht="10.5" customHeight="1" thickBot="1" x14ac:dyDescent="0.3">
      <c r="A23" s="138" t="s">
        <v>27</v>
      </c>
      <c r="B23" s="55" t="s">
        <v>49</v>
      </c>
      <c r="C23" s="36"/>
      <c r="D23" s="102" t="s">
        <v>40</v>
      </c>
      <c r="E23" s="35"/>
      <c r="F23" s="35"/>
      <c r="G23" s="40"/>
      <c r="H23" s="10">
        <f t="shared" si="1"/>
        <v>0</v>
      </c>
      <c r="I23" s="179"/>
      <c r="J23" s="172"/>
      <c r="K23" s="172"/>
    </row>
    <row r="24" spans="1:11" s="3" customFormat="1" ht="10.5" customHeight="1" thickBot="1" x14ac:dyDescent="0.3">
      <c r="A24" s="133"/>
      <c r="B24" s="89"/>
      <c r="C24" s="134"/>
      <c r="D24" s="135"/>
      <c r="E24" s="136"/>
      <c r="F24" s="136"/>
      <c r="G24" s="137"/>
      <c r="H24" s="10"/>
      <c r="I24" s="179"/>
      <c r="J24" s="172"/>
      <c r="K24" s="172"/>
    </row>
    <row r="25" spans="1:11" s="3" customFormat="1" ht="15.75" customHeight="1" thickBot="1" x14ac:dyDescent="0.3">
      <c r="A25" s="139" t="s">
        <v>71</v>
      </c>
      <c r="B25" s="89"/>
      <c r="C25" s="134"/>
      <c r="D25" s="135"/>
      <c r="E25" s="136"/>
      <c r="F25" s="136"/>
      <c r="G25" s="140"/>
      <c r="H25" s="10"/>
      <c r="I25" s="179"/>
      <c r="J25" s="172"/>
      <c r="K25" s="172"/>
    </row>
    <row r="26" spans="1:11" s="3" customFormat="1" ht="24" customHeight="1" thickBot="1" x14ac:dyDescent="0.3">
      <c r="A26" s="131" t="s">
        <v>76</v>
      </c>
      <c r="B26" s="84" t="s">
        <v>38</v>
      </c>
      <c r="C26" s="30" t="s">
        <v>46</v>
      </c>
      <c r="D26" s="30" t="s">
        <v>39</v>
      </c>
      <c r="E26" s="30" t="s">
        <v>7</v>
      </c>
      <c r="F26" s="30" t="s">
        <v>1</v>
      </c>
      <c r="G26" s="41" t="s">
        <v>0</v>
      </c>
      <c r="H26" s="10"/>
      <c r="I26" s="179"/>
      <c r="J26" s="172"/>
      <c r="K26" s="172"/>
    </row>
    <row r="27" spans="1:11" s="3" customFormat="1" ht="9.75" customHeight="1" x14ac:dyDescent="0.25">
      <c r="A27" s="168" t="s">
        <v>18</v>
      </c>
      <c r="B27" s="169"/>
      <c r="C27" s="169"/>
      <c r="D27" s="169"/>
      <c r="E27" s="169"/>
      <c r="F27" s="169"/>
      <c r="G27" s="170"/>
      <c r="H27" s="19"/>
      <c r="I27" s="179"/>
      <c r="J27" s="172"/>
      <c r="K27" s="172"/>
    </row>
    <row r="28" spans="1:11" s="3" customFormat="1" ht="10.5" customHeight="1" x14ac:dyDescent="0.25">
      <c r="A28" s="52" t="s">
        <v>28</v>
      </c>
      <c r="B28" s="87"/>
      <c r="C28" s="49"/>
      <c r="D28" s="101" t="s">
        <v>40</v>
      </c>
      <c r="E28" s="34"/>
      <c r="F28" s="34"/>
      <c r="G28" s="43"/>
      <c r="H28" s="10">
        <f t="shared" si="1"/>
        <v>0</v>
      </c>
      <c r="I28" s="179"/>
      <c r="J28" s="172"/>
      <c r="K28" s="172"/>
    </row>
    <row r="29" spans="1:11" s="3" customFormat="1" ht="10.5" customHeight="1" thickBot="1" x14ac:dyDescent="0.3">
      <c r="A29" s="54" t="s">
        <v>29</v>
      </c>
      <c r="B29" s="88"/>
      <c r="C29" s="55"/>
      <c r="D29" s="102" t="s">
        <v>40</v>
      </c>
      <c r="E29" s="35"/>
      <c r="F29" s="35"/>
      <c r="G29" s="40"/>
      <c r="H29" s="10">
        <f t="shared" si="1"/>
        <v>0</v>
      </c>
      <c r="I29" s="179"/>
      <c r="J29" s="172"/>
      <c r="K29" s="172"/>
    </row>
    <row r="30" spans="1:11" s="3" customFormat="1" ht="9.75" customHeight="1" x14ac:dyDescent="0.25">
      <c r="A30" s="168" t="s">
        <v>18</v>
      </c>
      <c r="B30" s="169"/>
      <c r="C30" s="169"/>
      <c r="D30" s="169"/>
      <c r="E30" s="169"/>
      <c r="F30" s="169"/>
      <c r="G30" s="170"/>
      <c r="H30" s="19"/>
      <c r="I30" s="179"/>
      <c r="J30" s="172"/>
      <c r="K30" s="172"/>
    </row>
    <row r="31" spans="1:11" s="3" customFormat="1" ht="10.5" customHeight="1" x14ac:dyDescent="0.25">
      <c r="A31" s="52" t="s">
        <v>59</v>
      </c>
      <c r="B31" s="89" t="s">
        <v>50</v>
      </c>
      <c r="C31" s="98"/>
      <c r="D31" s="101" t="s">
        <v>40</v>
      </c>
      <c r="E31" s="34"/>
      <c r="F31" s="34"/>
      <c r="G31" s="43"/>
      <c r="H31" s="10">
        <f t="shared" si="1"/>
        <v>0</v>
      </c>
      <c r="I31" s="179"/>
      <c r="J31" s="172"/>
      <c r="K31" s="172"/>
    </row>
    <row r="32" spans="1:11" s="3" customFormat="1" ht="27.75" customHeight="1" x14ac:dyDescent="0.25">
      <c r="A32" s="56" t="s">
        <v>11</v>
      </c>
      <c r="B32" s="87" t="s">
        <v>87</v>
      </c>
      <c r="C32" s="38" t="s">
        <v>88</v>
      </c>
      <c r="D32" s="101" t="s">
        <v>40</v>
      </c>
      <c r="E32" s="34"/>
      <c r="F32" s="34"/>
      <c r="G32" s="43"/>
      <c r="H32" s="10">
        <f t="shared" si="1"/>
        <v>0</v>
      </c>
      <c r="I32" s="179"/>
      <c r="J32" s="172"/>
      <c r="K32" s="172"/>
    </row>
    <row r="33" spans="1:11" s="3" customFormat="1" ht="10.5" customHeight="1" thickBot="1" x14ac:dyDescent="0.3">
      <c r="A33" s="56" t="s">
        <v>30</v>
      </c>
      <c r="B33" s="86"/>
      <c r="C33" s="12"/>
      <c r="D33" s="101" t="s">
        <v>40</v>
      </c>
      <c r="E33" s="34"/>
      <c r="F33" s="34"/>
      <c r="G33" s="43"/>
      <c r="H33" s="10">
        <f t="shared" si="1"/>
        <v>0</v>
      </c>
      <c r="I33" s="179"/>
      <c r="J33" s="172"/>
      <c r="K33" s="172"/>
    </row>
    <row r="34" spans="1:11" s="3" customFormat="1" ht="9.75" customHeight="1" x14ac:dyDescent="0.25">
      <c r="A34" s="168" t="s">
        <v>19</v>
      </c>
      <c r="B34" s="169"/>
      <c r="C34" s="169"/>
      <c r="D34" s="169"/>
      <c r="E34" s="169"/>
      <c r="F34" s="169"/>
      <c r="G34" s="170"/>
      <c r="H34" s="8"/>
      <c r="I34" s="179"/>
      <c r="J34" s="172"/>
      <c r="K34" s="172"/>
    </row>
    <row r="35" spans="1:11" s="3" customFormat="1" ht="10.5" customHeight="1" x14ac:dyDescent="0.25">
      <c r="A35" s="52" t="s">
        <v>10</v>
      </c>
      <c r="B35" s="99" t="s">
        <v>47</v>
      </c>
      <c r="C35" s="47"/>
      <c r="D35" s="101" t="s">
        <v>40</v>
      </c>
      <c r="E35" s="34"/>
      <c r="F35" s="34"/>
      <c r="G35" s="43"/>
      <c r="H35" s="10">
        <f t="shared" si="1"/>
        <v>0</v>
      </c>
      <c r="I35" s="179"/>
      <c r="J35" s="172"/>
      <c r="K35" s="172"/>
    </row>
    <row r="36" spans="1:11" s="3" customFormat="1" ht="11.1" customHeight="1" x14ac:dyDescent="0.25">
      <c r="A36" s="57" t="s">
        <v>37</v>
      </c>
      <c r="B36" s="90"/>
      <c r="C36" s="58"/>
      <c r="D36" s="103" t="s">
        <v>40</v>
      </c>
      <c r="E36" s="45"/>
      <c r="F36" s="45"/>
      <c r="G36" s="48"/>
      <c r="H36" s="10">
        <f t="shared" si="1"/>
        <v>0</v>
      </c>
      <c r="I36" s="179"/>
      <c r="J36" s="172"/>
      <c r="K36" s="172"/>
    </row>
    <row r="37" spans="1:11" s="3" customFormat="1" ht="11.1" customHeight="1" x14ac:dyDescent="0.25">
      <c r="A37" s="57" t="s">
        <v>58</v>
      </c>
      <c r="B37" s="90"/>
      <c r="C37" s="58"/>
      <c r="D37" s="103" t="s">
        <v>40</v>
      </c>
      <c r="E37" s="45"/>
      <c r="F37" s="45"/>
      <c r="G37" s="48"/>
      <c r="H37" s="10">
        <f t="shared" si="1"/>
        <v>0</v>
      </c>
      <c r="I37" s="179"/>
      <c r="J37" s="172"/>
      <c r="K37" s="172"/>
    </row>
    <row r="38" spans="1:11" s="3" customFormat="1" ht="11.1" customHeight="1" thickBot="1" x14ac:dyDescent="0.3">
      <c r="A38" s="57" t="s">
        <v>31</v>
      </c>
      <c r="B38" s="90"/>
      <c r="C38" s="58"/>
      <c r="D38" s="103" t="s">
        <v>40</v>
      </c>
      <c r="E38" s="45"/>
      <c r="F38" s="45"/>
      <c r="G38" s="48"/>
      <c r="H38" s="10">
        <f t="shared" si="1"/>
        <v>0</v>
      </c>
      <c r="I38" s="179"/>
      <c r="J38" s="172"/>
      <c r="K38" s="172"/>
    </row>
    <row r="39" spans="1:11" s="3" customFormat="1" ht="11.1" customHeight="1" thickBot="1" x14ac:dyDescent="0.3">
      <c r="A39" s="54" t="s">
        <v>32</v>
      </c>
      <c r="B39" s="88" t="s">
        <v>86</v>
      </c>
      <c r="C39" s="36"/>
      <c r="D39" s="102" t="s">
        <v>40</v>
      </c>
      <c r="E39" s="35"/>
      <c r="F39" s="35"/>
      <c r="G39" s="40"/>
      <c r="H39" s="10">
        <f t="shared" si="1"/>
        <v>0</v>
      </c>
      <c r="I39" s="126" t="e">
        <f>SUM(H20+H40)/SUM(F20+F40)</f>
        <v>#DIV/0!</v>
      </c>
      <c r="J39" s="172"/>
      <c r="K39" s="172"/>
    </row>
    <row r="40" spans="1:11" s="3" customFormat="1" ht="10.5" customHeight="1" thickBot="1" x14ac:dyDescent="0.3">
      <c r="A40" s="158"/>
      <c r="B40" s="158"/>
      <c r="C40" s="158"/>
      <c r="D40" s="158"/>
      <c r="E40" s="33"/>
      <c r="F40" s="9">
        <f>SUM(F22+F23+F28+F29+F31+F32+F33+F35+F36+F37+F38+F39)</f>
        <v>0</v>
      </c>
      <c r="G40" s="10"/>
      <c r="H40" s="10">
        <f>SUM(H22:H39)</f>
        <v>0</v>
      </c>
      <c r="I40" s="186"/>
      <c r="J40" s="172"/>
      <c r="K40" s="172"/>
    </row>
    <row r="41" spans="1:11" s="3" customFormat="1" ht="11.25" customHeight="1" x14ac:dyDescent="0.15">
      <c r="A41" s="159" t="s">
        <v>68</v>
      </c>
      <c r="B41" s="160"/>
      <c r="C41" s="160"/>
      <c r="D41" s="160"/>
      <c r="E41" s="160"/>
      <c r="F41" s="160"/>
      <c r="G41" s="161"/>
      <c r="H41" s="10"/>
      <c r="I41" s="187"/>
      <c r="J41" s="172"/>
      <c r="K41" s="172"/>
    </row>
    <row r="42" spans="1:11" s="3" customFormat="1" ht="20.25" customHeight="1" x14ac:dyDescent="0.15">
      <c r="A42" s="162" t="s">
        <v>90</v>
      </c>
      <c r="B42" s="163"/>
      <c r="C42" s="163"/>
      <c r="D42" s="163"/>
      <c r="E42" s="163"/>
      <c r="F42" s="163"/>
      <c r="G42" s="164"/>
      <c r="H42" s="10"/>
      <c r="I42" s="187"/>
      <c r="J42" s="172"/>
      <c r="K42" s="172"/>
    </row>
    <row r="43" spans="1:11" s="3" customFormat="1" ht="2.25" customHeight="1" thickBot="1" x14ac:dyDescent="0.2">
      <c r="A43" s="70"/>
      <c r="B43" s="71"/>
      <c r="C43" s="71"/>
      <c r="D43" s="71"/>
      <c r="E43" s="71"/>
      <c r="F43" s="71"/>
      <c r="G43" s="130"/>
      <c r="H43" s="10"/>
      <c r="I43" s="187"/>
      <c r="J43" s="172"/>
      <c r="K43" s="172"/>
    </row>
    <row r="44" spans="1:11" s="3" customFormat="1" ht="10.5" customHeight="1" x14ac:dyDescent="0.25">
      <c r="A44" s="51" t="s">
        <v>69</v>
      </c>
      <c r="B44" s="84" t="s">
        <v>38</v>
      </c>
      <c r="C44" s="30" t="s">
        <v>46</v>
      </c>
      <c r="D44" s="30" t="s">
        <v>39</v>
      </c>
      <c r="E44" s="30" t="s">
        <v>7</v>
      </c>
      <c r="F44" s="30" t="s">
        <v>1</v>
      </c>
      <c r="G44" s="41" t="s">
        <v>0</v>
      </c>
      <c r="H44" s="19"/>
      <c r="I44" s="187"/>
      <c r="J44" s="172"/>
      <c r="K44" s="172"/>
    </row>
    <row r="45" spans="1:11" s="3" customFormat="1" ht="11.1" customHeight="1" x14ac:dyDescent="0.25">
      <c r="A45" s="52" t="s">
        <v>12</v>
      </c>
      <c r="B45" s="99" t="s">
        <v>64</v>
      </c>
      <c r="C45" s="38"/>
      <c r="D45" s="101" t="s">
        <v>40</v>
      </c>
      <c r="E45" s="34"/>
      <c r="F45" s="34"/>
      <c r="G45" s="43"/>
      <c r="H45" s="8">
        <f>IF(G45="A+",12,IF(G45="A",12,IF(G45="A-",11.01,IF(G45="B+",9.99,IF(G45="B",9,IF(G45="B-",8.01,IF(G45="C+",6.99,IF(G45="C",6,IF(G45="C-",5.01,IF(G45="D+",3.99,IF(G45="D",3,IF(G45="D-",2.01,IF(G45="F",0,IF(G45="P",0,0))))))))))))))</f>
        <v>0</v>
      </c>
      <c r="I45" s="187"/>
      <c r="J45" s="172"/>
      <c r="K45" s="172"/>
    </row>
    <row r="46" spans="1:11" s="3" customFormat="1" ht="11.1" customHeight="1" x14ac:dyDescent="0.25">
      <c r="A46" s="52" t="s">
        <v>14</v>
      </c>
      <c r="B46" s="99" t="s">
        <v>41</v>
      </c>
      <c r="C46" s="50"/>
      <c r="D46" s="124" t="s">
        <v>40</v>
      </c>
      <c r="E46" s="59"/>
      <c r="F46" s="59"/>
      <c r="G46" s="127"/>
      <c r="H46" s="8">
        <f t="shared" ref="H46:H82" si="2">IF(G46="A+",12,IF(G46="A",12,IF(G46="A-",11.01,IF(G46="B+",9.99,IF(G46="B",9,IF(G46="B-",8.01,IF(G46="C+",6.99,IF(G46="C",6,IF(G46="C-",5.01,IF(G46="D+",3.99,IF(G46="D",3,IF(G46="D-",2.01,IF(G46="F",0,IF(G46="P",0,0))))))))))))))</f>
        <v>0</v>
      </c>
      <c r="I46" s="187"/>
      <c r="J46" s="172"/>
      <c r="K46" s="172"/>
    </row>
    <row r="47" spans="1:11" s="3" customFormat="1" ht="11.1" customHeight="1" thickBot="1" x14ac:dyDescent="0.3">
      <c r="A47" s="54" t="s">
        <v>15</v>
      </c>
      <c r="B47" s="100" t="s">
        <v>41</v>
      </c>
      <c r="C47" s="55"/>
      <c r="D47" s="123" t="s">
        <v>40</v>
      </c>
      <c r="E47" s="61"/>
      <c r="F47" s="61"/>
      <c r="G47" s="129"/>
      <c r="H47" s="8">
        <f t="shared" si="2"/>
        <v>0</v>
      </c>
      <c r="I47" s="187"/>
      <c r="J47" s="172"/>
      <c r="K47" s="172"/>
    </row>
    <row r="48" spans="1:11" s="3" customFormat="1" ht="11.1" customHeight="1" thickBot="1" x14ac:dyDescent="0.3">
      <c r="A48" s="89"/>
      <c r="B48" s="15"/>
      <c r="C48" s="89"/>
      <c r="D48" s="132"/>
      <c r="E48" s="141"/>
      <c r="F48" s="141"/>
      <c r="G48" s="142"/>
      <c r="H48" s="8"/>
      <c r="I48" s="187"/>
      <c r="J48" s="172"/>
      <c r="K48" s="172"/>
    </row>
    <row r="49" spans="1:11" s="3" customFormat="1" ht="18" customHeight="1" thickBot="1" x14ac:dyDescent="0.3">
      <c r="A49" s="139" t="s">
        <v>72</v>
      </c>
      <c r="B49" s="182"/>
      <c r="C49" s="183"/>
      <c r="D49" s="183"/>
      <c r="E49" s="183"/>
      <c r="F49" s="183"/>
      <c r="G49" s="183"/>
      <c r="H49" s="8"/>
      <c r="I49" s="187"/>
      <c r="J49" s="172"/>
      <c r="K49" s="172"/>
    </row>
    <row r="50" spans="1:11" s="3" customFormat="1" ht="23.25" customHeight="1" thickBot="1" x14ac:dyDescent="0.3">
      <c r="A50" s="150" t="s">
        <v>70</v>
      </c>
      <c r="B50" s="84" t="s">
        <v>38</v>
      </c>
      <c r="C50" s="30" t="s">
        <v>46</v>
      </c>
      <c r="D50" s="30" t="s">
        <v>39</v>
      </c>
      <c r="E50" s="30" t="s">
        <v>7</v>
      </c>
      <c r="F50" s="30" t="s">
        <v>1</v>
      </c>
      <c r="G50" s="41" t="s">
        <v>0</v>
      </c>
      <c r="H50" s="8"/>
      <c r="I50" s="187"/>
      <c r="J50" s="172"/>
      <c r="K50" s="172"/>
    </row>
    <row r="51" spans="1:11" s="3" customFormat="1" ht="9.75" customHeight="1" x14ac:dyDescent="0.25">
      <c r="A51" s="165" t="s">
        <v>18</v>
      </c>
      <c r="B51" s="166"/>
      <c r="C51" s="166"/>
      <c r="D51" s="166"/>
      <c r="E51" s="166"/>
      <c r="F51" s="166"/>
      <c r="G51" s="167"/>
      <c r="H51" s="8"/>
      <c r="I51" s="187"/>
      <c r="J51" s="172"/>
      <c r="K51" s="172"/>
    </row>
    <row r="52" spans="1:11" s="3" customFormat="1" ht="11.1" customHeight="1" x14ac:dyDescent="0.25">
      <c r="A52" s="52" t="s">
        <v>13</v>
      </c>
      <c r="B52" s="99" t="s">
        <v>42</v>
      </c>
      <c r="C52" s="50"/>
      <c r="D52" s="124" t="s">
        <v>40</v>
      </c>
      <c r="E52" s="59"/>
      <c r="F52" s="59"/>
      <c r="G52" s="127"/>
      <c r="H52" s="8">
        <f t="shared" si="2"/>
        <v>0</v>
      </c>
      <c r="I52" s="187"/>
      <c r="J52" s="172"/>
      <c r="K52" s="172"/>
    </row>
    <row r="53" spans="1:11" s="3" customFormat="1" ht="18.75" customHeight="1" thickBot="1" x14ac:dyDescent="0.3">
      <c r="A53" s="57" t="s">
        <v>23</v>
      </c>
      <c r="B53" s="90" t="s">
        <v>65</v>
      </c>
      <c r="C53" s="50"/>
      <c r="D53" s="122" t="s">
        <v>40</v>
      </c>
      <c r="E53" s="59"/>
      <c r="F53" s="59"/>
      <c r="G53" s="127"/>
      <c r="H53" s="8">
        <f t="shared" si="2"/>
        <v>0</v>
      </c>
      <c r="I53" s="187"/>
      <c r="J53" s="172"/>
      <c r="K53" s="172"/>
    </row>
    <row r="54" spans="1:11" s="3" customFormat="1" ht="9.75" customHeight="1" x14ac:dyDescent="0.25">
      <c r="A54" s="168" t="s">
        <v>18</v>
      </c>
      <c r="B54" s="169"/>
      <c r="C54" s="169"/>
      <c r="D54" s="169"/>
      <c r="E54" s="169"/>
      <c r="F54" s="169"/>
      <c r="G54" s="170"/>
      <c r="H54" s="8"/>
      <c r="I54" s="187"/>
      <c r="J54" s="172"/>
      <c r="K54" s="172"/>
    </row>
    <row r="55" spans="1:11" s="3" customFormat="1" ht="11.1" customHeight="1" x14ac:dyDescent="0.25">
      <c r="A55" s="57" t="s">
        <v>24</v>
      </c>
      <c r="B55" s="90" t="s">
        <v>51</v>
      </c>
      <c r="C55" s="50"/>
      <c r="D55" s="122" t="s">
        <v>40</v>
      </c>
      <c r="E55" s="59"/>
      <c r="F55" s="59"/>
      <c r="G55" s="127"/>
      <c r="H55" s="8">
        <f t="shared" si="2"/>
        <v>0</v>
      </c>
      <c r="I55" s="187"/>
      <c r="J55" s="172"/>
      <c r="K55" s="172"/>
    </row>
    <row r="56" spans="1:11" s="3" customFormat="1" ht="11.1" customHeight="1" thickBot="1" x14ac:dyDescent="0.3">
      <c r="A56" s="52" t="s">
        <v>16</v>
      </c>
      <c r="B56" s="99" t="s">
        <v>41</v>
      </c>
      <c r="C56" s="50"/>
      <c r="D56" s="122" t="s">
        <v>40</v>
      </c>
      <c r="E56" s="60"/>
      <c r="F56" s="60"/>
      <c r="G56" s="128"/>
      <c r="H56" s="8">
        <f t="shared" si="2"/>
        <v>0</v>
      </c>
      <c r="I56" s="187"/>
      <c r="J56" s="172"/>
      <c r="K56" s="172"/>
    </row>
    <row r="57" spans="1:11" s="3" customFormat="1" ht="9.75" customHeight="1" x14ac:dyDescent="0.25">
      <c r="A57" s="168" t="s">
        <v>18</v>
      </c>
      <c r="B57" s="169"/>
      <c r="C57" s="169"/>
      <c r="D57" s="169"/>
      <c r="E57" s="169"/>
      <c r="F57" s="169"/>
      <c r="G57" s="170"/>
      <c r="H57" s="8"/>
      <c r="I57" s="187"/>
      <c r="J57" s="172"/>
      <c r="K57" s="172"/>
    </row>
    <row r="58" spans="1:11" s="3" customFormat="1" ht="11.1" customHeight="1" x14ac:dyDescent="0.25">
      <c r="A58" s="57" t="s">
        <v>25</v>
      </c>
      <c r="B58" s="90" t="s">
        <v>41</v>
      </c>
      <c r="C58" s="58"/>
      <c r="D58" s="122" t="s">
        <v>40</v>
      </c>
      <c r="E58" s="60"/>
      <c r="F58" s="60"/>
      <c r="G58" s="128"/>
      <c r="H58" s="8">
        <f t="shared" si="2"/>
        <v>0</v>
      </c>
      <c r="I58" s="187"/>
      <c r="J58" s="172"/>
      <c r="K58" s="172"/>
    </row>
    <row r="59" spans="1:11" s="3" customFormat="1" ht="11.1" customHeight="1" thickBot="1" x14ac:dyDescent="0.3">
      <c r="A59" s="52" t="s">
        <v>17</v>
      </c>
      <c r="B59" s="100" t="s">
        <v>41</v>
      </c>
      <c r="C59" s="50"/>
      <c r="D59" s="122" t="s">
        <v>40</v>
      </c>
      <c r="E59" s="61"/>
      <c r="F59" s="61"/>
      <c r="G59" s="129"/>
      <c r="H59" s="8">
        <f t="shared" si="2"/>
        <v>0</v>
      </c>
      <c r="I59" s="187"/>
      <c r="J59" s="172"/>
      <c r="K59" s="172"/>
    </row>
    <row r="60" spans="1:11" s="3" customFormat="1" ht="9.75" customHeight="1" x14ac:dyDescent="0.25">
      <c r="A60" s="168" t="s">
        <v>18</v>
      </c>
      <c r="B60" s="169"/>
      <c r="C60" s="169"/>
      <c r="D60" s="169"/>
      <c r="E60" s="166"/>
      <c r="F60" s="166"/>
      <c r="G60" s="167"/>
      <c r="H60" s="8"/>
      <c r="I60" s="187"/>
      <c r="J60" s="172"/>
      <c r="K60" s="172"/>
    </row>
    <row r="61" spans="1:11" s="3" customFormat="1" ht="11.1" customHeight="1" x14ac:dyDescent="0.25">
      <c r="A61" s="57" t="s">
        <v>26</v>
      </c>
      <c r="B61" s="90" t="s">
        <v>41</v>
      </c>
      <c r="C61" s="58"/>
      <c r="D61" s="122" t="s">
        <v>40</v>
      </c>
      <c r="E61" s="60"/>
      <c r="F61" s="60"/>
      <c r="G61" s="128"/>
      <c r="H61" s="8">
        <f t="shared" si="2"/>
        <v>0</v>
      </c>
      <c r="I61" s="187"/>
      <c r="J61" s="172"/>
      <c r="K61" s="172"/>
    </row>
    <row r="62" spans="1:11" s="3" customFormat="1" ht="10.5" customHeight="1" thickBot="1" x14ac:dyDescent="0.3">
      <c r="A62" s="54" t="s">
        <v>66</v>
      </c>
      <c r="B62" s="88"/>
      <c r="C62" s="55"/>
      <c r="D62" s="123" t="s">
        <v>40</v>
      </c>
      <c r="E62" s="61"/>
      <c r="F62" s="61"/>
      <c r="G62" s="129"/>
      <c r="H62" s="8">
        <f t="shared" si="2"/>
        <v>0</v>
      </c>
      <c r="I62" s="187"/>
      <c r="J62" s="172"/>
      <c r="K62" s="172"/>
    </row>
    <row r="63" spans="1:11" s="3" customFormat="1" ht="7.5" customHeight="1" thickBot="1" x14ac:dyDescent="0.3">
      <c r="A63" s="15"/>
      <c r="B63" s="15"/>
      <c r="C63" s="15"/>
      <c r="D63" s="15"/>
      <c r="E63" s="15"/>
      <c r="F63" s="9"/>
      <c r="G63" s="24"/>
      <c r="H63" s="8">
        <f t="shared" si="2"/>
        <v>0</v>
      </c>
      <c r="I63" s="187"/>
      <c r="J63" s="172"/>
      <c r="K63" s="172"/>
    </row>
    <row r="64" spans="1:11" s="3" customFormat="1" ht="10.5" customHeight="1" x14ac:dyDescent="0.25">
      <c r="A64" s="51" t="s">
        <v>73</v>
      </c>
      <c r="B64" s="84" t="s">
        <v>38</v>
      </c>
      <c r="C64" s="30" t="s">
        <v>46</v>
      </c>
      <c r="D64" s="30" t="s">
        <v>39</v>
      </c>
      <c r="E64" s="30" t="s">
        <v>7</v>
      </c>
      <c r="F64" s="30" t="s">
        <v>1</v>
      </c>
      <c r="G64" s="41" t="s">
        <v>0</v>
      </c>
      <c r="H64" s="8"/>
      <c r="I64" s="187"/>
      <c r="J64" s="172"/>
      <c r="K64" s="172"/>
    </row>
    <row r="65" spans="1:11" s="3" customFormat="1" ht="10.5" customHeight="1" x14ac:dyDescent="0.25">
      <c r="A65" s="11" t="s">
        <v>20</v>
      </c>
      <c r="B65" s="42" t="s">
        <v>86</v>
      </c>
      <c r="C65" s="42"/>
      <c r="D65" s="103" t="s">
        <v>40</v>
      </c>
      <c r="E65" s="34"/>
      <c r="F65" s="34"/>
      <c r="G65" s="43"/>
      <c r="H65" s="8">
        <f t="shared" si="2"/>
        <v>0</v>
      </c>
      <c r="I65" s="187"/>
      <c r="J65" s="172"/>
      <c r="K65" s="172"/>
    </row>
    <row r="66" spans="1:11" s="3" customFormat="1" ht="10.5" customHeight="1" x14ac:dyDescent="0.25">
      <c r="A66" s="11" t="s">
        <v>20</v>
      </c>
      <c r="B66" s="42" t="s">
        <v>86</v>
      </c>
      <c r="C66" s="42"/>
      <c r="D66" s="103" t="s">
        <v>40</v>
      </c>
      <c r="E66" s="34"/>
      <c r="F66" s="34"/>
      <c r="G66" s="48"/>
      <c r="H66" s="8">
        <f t="shared" si="2"/>
        <v>0</v>
      </c>
      <c r="I66" s="187"/>
      <c r="J66" s="172"/>
      <c r="K66" s="172"/>
    </row>
    <row r="67" spans="1:11" s="3" customFormat="1" ht="10.5" customHeight="1" thickBot="1" x14ac:dyDescent="0.3">
      <c r="A67" s="44" t="s">
        <v>20</v>
      </c>
      <c r="B67" s="13" t="s">
        <v>86</v>
      </c>
      <c r="C67" s="13"/>
      <c r="D67" s="102" t="s">
        <v>40</v>
      </c>
      <c r="E67" s="39"/>
      <c r="F67" s="39"/>
      <c r="G67" s="40"/>
      <c r="H67" s="8">
        <f t="shared" si="2"/>
        <v>0</v>
      </c>
      <c r="I67" s="187"/>
      <c r="J67" s="173"/>
      <c r="K67" s="172"/>
    </row>
    <row r="68" spans="1:11" s="3" customFormat="1" ht="7.5" customHeight="1" thickBot="1" x14ac:dyDescent="0.3">
      <c r="A68" s="15"/>
      <c r="B68" s="15"/>
      <c r="C68" s="15"/>
      <c r="D68" s="15"/>
      <c r="E68" s="15"/>
      <c r="F68" s="9">
        <f>SUM(F22+F23+F28+F29+F31+F32+F33+F35+F36+F37+F38+F39+F45+F46+F47+F52+F53+F55+F56+F58+F59+F61+F62+F65+F66+F67)</f>
        <v>0</v>
      </c>
      <c r="G68" s="24"/>
      <c r="H68" s="8">
        <f>SUM(H22+H23+H28+H29+H31+H32+H33+H35+H36+H37+H38+H39+H45+H46+H47+H52+H53+H55+H56+H58+H59+H61+H62+H65+H66+H67)</f>
        <v>0</v>
      </c>
      <c r="I68" s="187"/>
      <c r="J68" s="69" t="e">
        <f>H68/F68</f>
        <v>#DIV/0!</v>
      </c>
      <c r="K68" s="172"/>
    </row>
    <row r="69" spans="1:11" s="3" customFormat="1" ht="30" customHeight="1" x14ac:dyDescent="0.25">
      <c r="A69" s="51" t="s">
        <v>74</v>
      </c>
      <c r="B69" s="84" t="s">
        <v>38</v>
      </c>
      <c r="C69" s="30" t="s">
        <v>46</v>
      </c>
      <c r="D69" s="30" t="s">
        <v>39</v>
      </c>
      <c r="E69" s="30" t="s">
        <v>7</v>
      </c>
      <c r="F69" s="30" t="s">
        <v>1</v>
      </c>
      <c r="G69" s="41" t="s">
        <v>0</v>
      </c>
      <c r="H69" s="8"/>
      <c r="I69" s="188"/>
      <c r="J69" s="184"/>
      <c r="K69" s="172"/>
    </row>
    <row r="70" spans="1:11" s="3" customFormat="1" ht="10.5" customHeight="1" x14ac:dyDescent="0.25">
      <c r="A70" s="74" t="s">
        <v>21</v>
      </c>
      <c r="B70" s="91" t="s">
        <v>86</v>
      </c>
      <c r="C70" s="75"/>
      <c r="D70" s="119"/>
      <c r="E70" s="34"/>
      <c r="F70" s="34"/>
      <c r="G70" s="43"/>
      <c r="H70" s="8">
        <f t="shared" si="2"/>
        <v>0</v>
      </c>
      <c r="I70" s="188"/>
      <c r="J70" s="185"/>
      <c r="K70" s="172"/>
    </row>
    <row r="71" spans="1:11" s="3" customFormat="1" ht="10.5" customHeight="1" thickBot="1" x14ac:dyDescent="0.3">
      <c r="A71" s="80" t="s">
        <v>21</v>
      </c>
      <c r="B71" s="81" t="s">
        <v>86</v>
      </c>
      <c r="C71" s="81"/>
      <c r="D71" s="120"/>
      <c r="E71" s="35"/>
      <c r="F71" s="35"/>
      <c r="G71" s="40"/>
      <c r="H71" s="8">
        <f t="shared" si="2"/>
        <v>0</v>
      </c>
      <c r="I71" s="188"/>
      <c r="J71" s="185"/>
      <c r="K71" s="172"/>
    </row>
    <row r="72" spans="1:11" s="3" customFormat="1" ht="10.5" customHeight="1" x14ac:dyDescent="0.25">
      <c r="A72" s="93"/>
      <c r="B72" s="94" t="s">
        <v>86</v>
      </c>
      <c r="C72" s="94"/>
      <c r="D72" s="103"/>
      <c r="E72" s="34"/>
      <c r="F72" s="34"/>
      <c r="G72" s="48"/>
      <c r="H72" s="8">
        <f t="shared" si="2"/>
        <v>0</v>
      </c>
      <c r="I72" s="188"/>
      <c r="J72" s="185"/>
      <c r="K72" s="172"/>
    </row>
    <row r="73" spans="1:11" s="3" customFormat="1" ht="10.5" customHeight="1" thickBot="1" x14ac:dyDescent="0.3">
      <c r="A73" s="95"/>
      <c r="B73" s="96" t="s">
        <v>86</v>
      </c>
      <c r="C73" s="13"/>
      <c r="D73" s="102"/>
      <c r="E73" s="46"/>
      <c r="F73" s="46"/>
      <c r="G73" s="40"/>
      <c r="H73" s="8">
        <f t="shared" si="2"/>
        <v>0</v>
      </c>
      <c r="I73" s="188"/>
      <c r="J73" s="185"/>
      <c r="K73" s="172"/>
    </row>
    <row r="74" spans="1:11" s="3" customFormat="1" ht="8.25" customHeight="1" thickBot="1" x14ac:dyDescent="0.3">
      <c r="A74" s="15"/>
      <c r="B74" s="15"/>
      <c r="C74" s="15"/>
      <c r="D74" s="15"/>
      <c r="E74" s="15"/>
      <c r="G74" s="24"/>
      <c r="H74" s="8"/>
      <c r="I74" s="188"/>
      <c r="J74" s="185"/>
      <c r="K74" s="172"/>
    </row>
    <row r="75" spans="1:11" s="3" customFormat="1" ht="39.75" customHeight="1" x14ac:dyDescent="0.25">
      <c r="A75" s="51" t="s">
        <v>85</v>
      </c>
      <c r="B75" s="84" t="s">
        <v>38</v>
      </c>
      <c r="C75" s="30" t="s">
        <v>46</v>
      </c>
      <c r="D75" s="30" t="s">
        <v>39</v>
      </c>
      <c r="E75" s="30" t="s">
        <v>7</v>
      </c>
      <c r="F75" s="30" t="s">
        <v>1</v>
      </c>
      <c r="G75" s="41" t="s">
        <v>0</v>
      </c>
      <c r="H75" s="8"/>
      <c r="I75" s="188"/>
      <c r="J75" s="185"/>
      <c r="K75" s="172"/>
    </row>
    <row r="76" spans="1:11" s="3" customFormat="1" ht="10.5" customHeight="1" x14ac:dyDescent="0.25">
      <c r="A76" s="74" t="s">
        <v>21</v>
      </c>
      <c r="B76" s="91" t="s">
        <v>86</v>
      </c>
      <c r="C76" s="75"/>
      <c r="D76" s="119"/>
      <c r="E76" s="34"/>
      <c r="F76" s="34"/>
      <c r="G76" s="43"/>
      <c r="H76" s="8">
        <f t="shared" si="2"/>
        <v>0</v>
      </c>
      <c r="I76" s="188"/>
      <c r="J76" s="185"/>
      <c r="K76" s="172"/>
    </row>
    <row r="77" spans="1:11" s="3" customFormat="1" ht="10.5" customHeight="1" thickBot="1" x14ac:dyDescent="0.3">
      <c r="A77" s="80" t="s">
        <v>21</v>
      </c>
      <c r="B77" s="92" t="s">
        <v>86</v>
      </c>
      <c r="C77" s="81"/>
      <c r="D77" s="120"/>
      <c r="E77" s="35"/>
      <c r="F77" s="35"/>
      <c r="G77" s="40"/>
      <c r="H77" s="8">
        <f t="shared" si="2"/>
        <v>0</v>
      </c>
      <c r="I77" s="188"/>
      <c r="J77" s="185"/>
      <c r="K77" s="172"/>
    </row>
    <row r="78" spans="1:11" s="3" customFormat="1" ht="10.5" customHeight="1" x14ac:dyDescent="0.25">
      <c r="A78" s="76"/>
      <c r="B78" s="77" t="s">
        <v>86</v>
      </c>
      <c r="C78" s="77"/>
      <c r="D78" s="121"/>
      <c r="E78" s="78"/>
      <c r="F78" s="78"/>
      <c r="G78" s="79"/>
      <c r="H78" s="8">
        <f t="shared" si="2"/>
        <v>0</v>
      </c>
      <c r="I78" s="188"/>
      <c r="J78" s="185"/>
      <c r="K78" s="172"/>
    </row>
    <row r="79" spans="1:11" s="3" customFormat="1" ht="10.5" customHeight="1" x14ac:dyDescent="0.25">
      <c r="A79" s="143"/>
      <c r="B79" s="12" t="s">
        <v>86</v>
      </c>
      <c r="C79" s="42"/>
      <c r="D79" s="103"/>
      <c r="E79" s="34"/>
      <c r="F79" s="34"/>
      <c r="G79" s="48"/>
      <c r="H79" s="8">
        <f t="shared" si="2"/>
        <v>0</v>
      </c>
      <c r="I79" s="188"/>
      <c r="J79" s="185"/>
      <c r="K79" s="172"/>
    </row>
    <row r="80" spans="1:11" s="3" customFormat="1" ht="10.5" customHeight="1" x14ac:dyDescent="0.25">
      <c r="A80" s="12"/>
      <c r="B80" s="12" t="s">
        <v>86</v>
      </c>
      <c r="C80" s="42"/>
      <c r="D80" s="103"/>
      <c r="E80" s="34"/>
      <c r="F80" s="34"/>
      <c r="G80" s="48"/>
      <c r="H80" s="8">
        <f t="shared" si="2"/>
        <v>0</v>
      </c>
      <c r="I80" s="188"/>
      <c r="J80" s="185"/>
      <c r="K80" s="172"/>
    </row>
    <row r="81" spans="1:11" s="3" customFormat="1" ht="10.5" customHeight="1" thickBot="1" x14ac:dyDescent="0.3">
      <c r="A81" s="12"/>
      <c r="B81" s="12" t="s">
        <v>86</v>
      </c>
      <c r="C81" s="42"/>
      <c r="D81" s="103"/>
      <c r="E81" s="34"/>
      <c r="F81" s="34"/>
      <c r="G81" s="48"/>
      <c r="H81" s="8">
        <f t="shared" si="2"/>
        <v>0</v>
      </c>
      <c r="I81" s="188"/>
      <c r="J81" s="185"/>
      <c r="K81" s="173"/>
    </row>
    <row r="82" spans="1:11" s="3" customFormat="1" ht="10.5" customHeight="1" thickBot="1" x14ac:dyDescent="0.3">
      <c r="A82" s="44"/>
      <c r="B82" s="96" t="s">
        <v>86</v>
      </c>
      <c r="C82" s="13"/>
      <c r="D82" s="102"/>
      <c r="E82" s="46"/>
      <c r="F82" s="46"/>
      <c r="G82" s="40"/>
      <c r="H82" s="8">
        <f t="shared" si="2"/>
        <v>0</v>
      </c>
      <c r="I82" s="188"/>
      <c r="J82" s="185"/>
      <c r="K82" s="69" t="e">
        <f>H86/F86</f>
        <v>#DIV/0!</v>
      </c>
    </row>
    <row r="83" spans="1:11" s="3" customFormat="1" ht="2.25" customHeight="1" x14ac:dyDescent="0.25">
      <c r="A83" s="15"/>
      <c r="B83" s="15"/>
      <c r="C83" s="15"/>
      <c r="D83" s="15"/>
      <c r="G83" s="24"/>
      <c r="H83" s="10"/>
      <c r="I83" s="25"/>
      <c r="J83" s="4"/>
    </row>
    <row r="84" spans="1:11" s="21" customFormat="1" ht="9" customHeight="1" x14ac:dyDescent="0.25">
      <c r="A84" s="26" t="s">
        <v>33</v>
      </c>
      <c r="B84" s="26"/>
      <c r="C84" s="15"/>
      <c r="D84" s="16"/>
      <c r="E84" s="15"/>
      <c r="F84" s="73"/>
      <c r="G84" s="10"/>
      <c r="H84" s="10"/>
      <c r="I84" s="14"/>
      <c r="J84" s="14"/>
    </row>
    <row r="85" spans="1:11" s="23" customFormat="1" ht="10.5" customHeight="1" x14ac:dyDescent="0.3">
      <c r="A85" s="26" t="s">
        <v>78</v>
      </c>
      <c r="B85" s="26"/>
      <c r="C85" s="22"/>
      <c r="D85" s="17"/>
      <c r="E85" s="82" t="s">
        <v>89</v>
      </c>
      <c r="F85" s="73">
        <f>SUM(F45+F46+F47+F52+F53+F55+F56+F58+F59+F61+F62+F65+F66+F67+F70+F71++F72+F73+F76+F77+F78+F79+F80+F81+F82)</f>
        <v>0</v>
      </c>
      <c r="G85" s="22"/>
      <c r="I85" s="22"/>
      <c r="J85" s="22"/>
    </row>
    <row r="86" spans="1:11" s="23" customFormat="1" ht="9.75" customHeight="1" x14ac:dyDescent="0.3">
      <c r="A86" s="26" t="s">
        <v>60</v>
      </c>
      <c r="B86" s="26"/>
      <c r="C86" s="22"/>
      <c r="D86" s="22"/>
      <c r="E86" s="83" t="s">
        <v>36</v>
      </c>
      <c r="F86" s="73">
        <f>SUM(F2+F3+F4+F5+F6+F7+F8+F9+F10+F11+F12+F13+F15+F16+F17+F18+F19+F22+F23+F28+F29+F31+F32+F33+F35+F36+F37+F38+F39+F45+F46+F47+F52+F53+F55+F56+F58+F59+F61+F62+F65+F66+F67+F70+F71+F72+F73+F76+F77+F78+F79+F80+F81+F82)</f>
        <v>0</v>
      </c>
      <c r="G86" s="17"/>
      <c r="H86" s="22">
        <f>SUM(H2+H3+H4+H5+H6+H7+H8+H9+H10+H11+H12+H13+H15+H16+H17+H18+H19+H22+H23+H28+H29+H31+H32+H33+H35+H36+H37+H38+H39+H45+H46+H47+H52+H53+H55+H56+H58+H59+H61+H62+H65+H66+H67+H70+H71+H72+H73+H76+H77+H78+H79+H80+H81+H82)</f>
        <v>0</v>
      </c>
      <c r="I86" s="22"/>
      <c r="J86" s="22"/>
    </row>
    <row r="87" spans="1:11" s="23" customFormat="1" ht="9.75" customHeight="1" x14ac:dyDescent="0.3">
      <c r="A87" s="26" t="s">
        <v>52</v>
      </c>
      <c r="B87" s="26"/>
      <c r="C87" s="22"/>
      <c r="D87" s="22"/>
      <c r="E87" s="83"/>
      <c r="F87" s="73"/>
      <c r="G87" s="17"/>
      <c r="H87" s="22"/>
      <c r="I87" s="22"/>
      <c r="J87" s="22"/>
    </row>
    <row r="88" spans="1:11" s="32" customFormat="1" ht="0.75" customHeight="1" thickBot="1" x14ac:dyDescent="0.85">
      <c r="A88" s="31"/>
      <c r="B88" s="31"/>
      <c r="C88" s="31"/>
      <c r="D88" s="31"/>
      <c r="E88" s="31"/>
      <c r="F88" s="31"/>
      <c r="G88" s="31"/>
    </row>
    <row r="89" spans="1:11" s="23" customFormat="1" ht="9" customHeight="1" x14ac:dyDescent="0.3">
      <c r="A89" s="151" t="s">
        <v>4</v>
      </c>
      <c r="B89" s="152"/>
      <c r="C89" s="153"/>
      <c r="D89" s="153"/>
      <c r="E89" s="153"/>
      <c r="F89" s="153"/>
      <c r="G89" s="153"/>
      <c r="H89" s="153"/>
      <c r="I89" s="154"/>
    </row>
    <row r="90" spans="1:11" s="23" customFormat="1" ht="9" customHeight="1" thickBot="1" x14ac:dyDescent="0.35">
      <c r="A90" s="155" t="s">
        <v>5</v>
      </c>
      <c r="B90" s="156"/>
      <c r="C90" s="156"/>
      <c r="D90" s="156"/>
      <c r="E90" s="156"/>
      <c r="F90" s="156"/>
      <c r="G90" s="156"/>
      <c r="H90" s="156"/>
      <c r="I90" s="157"/>
    </row>
  </sheetData>
  <sheetProtection algorithmName="SHA-512" hashValue="b177HHLKJWzNns+msdz37JrcS7rQT8yZIRLrho5Y4qj7G0JpKzfgJJGXbJbWWYoO1gm4yX4kQHK4yMnugfq1RQ==" saltValue="D2RXbLILx0s+wRUhjmcMVA==" spinCount="100000" sheet="1" selectLockedCells="1"/>
  <mergeCells count="21">
    <mergeCell ref="K1:K81"/>
    <mergeCell ref="A27:G27"/>
    <mergeCell ref="A34:G34"/>
    <mergeCell ref="A30:G30"/>
    <mergeCell ref="J1:J18"/>
    <mergeCell ref="I1:I38"/>
    <mergeCell ref="A14:D14"/>
    <mergeCell ref="B49:G49"/>
    <mergeCell ref="J69:J82"/>
    <mergeCell ref="J20:J67"/>
    <mergeCell ref="I40:I68"/>
    <mergeCell ref="I69:I82"/>
    <mergeCell ref="A89:I89"/>
    <mergeCell ref="A90:I90"/>
    <mergeCell ref="A40:D40"/>
    <mergeCell ref="A41:G41"/>
    <mergeCell ref="A42:G42"/>
    <mergeCell ref="A51:G51"/>
    <mergeCell ref="A54:G54"/>
    <mergeCell ref="A57:G57"/>
    <mergeCell ref="A60:G60"/>
  </mergeCells>
  <pageMargins left="0.39" right="0.2" top="0.59" bottom="0.17" header="0.32" footer="0.1"/>
  <pageSetup scale="73" orientation="portrait" errors="blank" horizontalDpi="300" verticalDpi="300" r:id="rId1"/>
  <headerFooter>
    <oddHeader xml:space="preserve">&amp;C&amp;"Arial Narrow,Bold"&amp;12GPA Guide for a BA in ECONOMICS&amp;R&amp;"Arial Narrow,Regular"&amp;6BA.ECON   Revised: 11/23/21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ECONOMICS BA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2015-10-06T15:30:13Z</cp:lastPrinted>
  <dcterms:created xsi:type="dcterms:W3CDTF">2010-08-12T20:49:58Z</dcterms:created>
  <dcterms:modified xsi:type="dcterms:W3CDTF">2022-04-13T20:31:27Z</dcterms:modified>
</cp:coreProperties>
</file>